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isic\Downloads\"/>
    </mc:Choice>
  </mc:AlternateContent>
  <bookViews>
    <workbookView xWindow="0" yWindow="0" windowWidth="20115" windowHeight="11190" tabRatio="881"/>
  </bookViews>
  <sheets>
    <sheet name="Tracciato di rilevazione_2022" sheetId="5" r:id="rId1"/>
    <sheet name="Tracciato di rilevazione_2023" sheetId="10" r:id="rId2"/>
  </sheets>
  <externalReferences>
    <externalReference r:id="rId3"/>
  </externalReferences>
  <definedNames>
    <definedName name="_09_1_Elenco_Strutture">#REF!</definedName>
    <definedName name="_xlnm.Print_Area" localSheetId="0">'Tracciato di rilevazione_2022'!$A$1:$AV$50</definedName>
    <definedName name="_xlnm.Print_Area" localSheetId="1">'Tracciato di rilevazione_2023'!$A$1:$AV$50</definedName>
    <definedName name="Excel_BuiltIn_Print_Titles_1_1">('[1]ESITO 2010'!$B$1:$B$65451,'[1]ESITO 2010'!$A$2:$IT$2)</definedName>
    <definedName name="Excel_BuiltIn_Print_Titles_1_1_1">('[1]ESITO 2010'!$B$2:$B$65379,'[1]ESITO 2010'!$A$2:$IT$2)</definedName>
    <definedName name="Excel_BuiltIn_Print_Titles_1_1_1_1">('[1]ESITO 2010'!$B$2:$B$65379,'[1]ESITO 2010'!$A$2:$IT$2)</definedName>
    <definedName name="Excel_BuiltIn_Print_Titles_2_1_1_1">('[1]ESITO 2010'!$B$2:$B$65359,'[1]ESITO 2010'!$A$2:$IT$2)</definedName>
    <definedName name="Excel_BuiltIn_Print_Titles_2_1_1_1_1">('[1]ESITO 2010'!$B$2:$B$65359,'[1]ESITO 2010'!$A$2:$IT$2)</definedName>
    <definedName name="_xlnm.Print_Titles" localSheetId="0">'Tracciato di rilevazione_2022'!$1:$2</definedName>
    <definedName name="_xlnm.Print_Titles" localSheetId="1">'Tracciato di rilevazione_2023'!$1:$2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0" l="1"/>
  <c r="O9" i="10" l="1"/>
  <c r="AV49" i="5" l="1"/>
  <c r="AV44" i="10"/>
  <c r="AV45" i="10"/>
  <c r="AV46" i="10"/>
  <c r="AV47" i="10"/>
  <c r="AV48" i="10"/>
  <c r="AV49" i="10"/>
  <c r="T36" i="10"/>
  <c r="O36" i="10"/>
  <c r="T36" i="5"/>
  <c r="O36" i="5"/>
  <c r="AB36" i="5"/>
  <c r="AC36" i="5" s="1"/>
  <c r="O40" i="10"/>
  <c r="O43" i="10"/>
  <c r="O42" i="10"/>
  <c r="T43" i="10"/>
  <c r="U43" i="10" s="1"/>
  <c r="T42" i="10"/>
  <c r="U42" i="10" s="1"/>
  <c r="O24" i="10"/>
  <c r="O4" i="10"/>
  <c r="O27" i="10"/>
  <c r="T4" i="10"/>
  <c r="U4" i="10" s="1"/>
  <c r="T27" i="10"/>
  <c r="T24" i="10"/>
  <c r="U24" i="10" s="1"/>
  <c r="O35" i="10"/>
  <c r="T35" i="10"/>
  <c r="U35" i="10" s="1"/>
  <c r="T41" i="10"/>
  <c r="U41" i="10" s="1"/>
  <c r="T34" i="10"/>
  <c r="U34" i="10" s="1"/>
  <c r="O11" i="10"/>
  <c r="O43" i="5"/>
  <c r="O38" i="5"/>
  <c r="O4" i="5"/>
  <c r="O28" i="5"/>
  <c r="O37" i="5"/>
  <c r="T42" i="5"/>
  <c r="U42" i="5" s="1"/>
  <c r="T37" i="5"/>
  <c r="U37" i="5" s="1"/>
  <c r="T4" i="5"/>
  <c r="U4" i="5" s="1"/>
  <c r="T23" i="5"/>
  <c r="T43" i="5"/>
  <c r="U43" i="5" s="1"/>
  <c r="T38" i="5"/>
  <c r="U38" i="5" s="1"/>
  <c r="T40" i="5"/>
  <c r="O40" i="5"/>
  <c r="O8" i="5"/>
  <c r="T8" i="5"/>
  <c r="T39" i="5"/>
  <c r="T37" i="10"/>
  <c r="U37" i="10" s="1"/>
  <c r="O37" i="10"/>
  <c r="P37" i="10" s="1"/>
  <c r="T31" i="5"/>
  <c r="U31" i="5" s="1"/>
  <c r="O31" i="5"/>
  <c r="T26" i="10"/>
  <c r="U26" i="10" s="1"/>
  <c r="O26" i="10"/>
  <c r="T35" i="5"/>
  <c r="U35" i="5" s="1"/>
  <c r="O35" i="5"/>
  <c r="AB7" i="10"/>
  <c r="AC7" i="10" s="1"/>
  <c r="AB38" i="10"/>
  <c r="AC38" i="10" s="1"/>
  <c r="AB33" i="10"/>
  <c r="AC33" i="10" s="1"/>
  <c r="AB32" i="10"/>
  <c r="AC32" i="10" s="1"/>
  <c r="AB5" i="10"/>
  <c r="AC5" i="10" s="1"/>
  <c r="AB25" i="10"/>
  <c r="AC25" i="10" s="1"/>
  <c r="AB8" i="10"/>
  <c r="AC8" i="10" s="1"/>
  <c r="AB31" i="10"/>
  <c r="AC31" i="10" s="1"/>
  <c r="AB24" i="10"/>
  <c r="AC24" i="10" s="1"/>
  <c r="AB30" i="10"/>
  <c r="AC30" i="10" s="1"/>
  <c r="AB23" i="10"/>
  <c r="AC23" i="10" s="1"/>
  <c r="AB20" i="10"/>
  <c r="AC20" i="10" s="1"/>
  <c r="AB22" i="10"/>
  <c r="AC22" i="10" s="1"/>
  <c r="AB39" i="10"/>
  <c r="AC39" i="10" s="1"/>
  <c r="AB19" i="10"/>
  <c r="AC19" i="10" s="1"/>
  <c r="AB27" i="10"/>
  <c r="AC27" i="10" s="1"/>
  <c r="AB15" i="10"/>
  <c r="AC15" i="10" s="1"/>
  <c r="AB4" i="10"/>
  <c r="AC4" i="10" s="1"/>
  <c r="AB29" i="10"/>
  <c r="AC29" i="10" s="1"/>
  <c r="AB37" i="10"/>
  <c r="AC37" i="10" s="1"/>
  <c r="AB43" i="10"/>
  <c r="AC43" i="10" s="1"/>
  <c r="AB42" i="10"/>
  <c r="AC42" i="10" s="1"/>
  <c r="AB14" i="10"/>
  <c r="AC14" i="10" s="1"/>
  <c r="AB6" i="10"/>
  <c r="AC6" i="10" s="1"/>
  <c r="AB21" i="10"/>
  <c r="AC21" i="10" s="1"/>
  <c r="AB3" i="10"/>
  <c r="AC3" i="10" s="1"/>
  <c r="AB40" i="10"/>
  <c r="AC40" i="10" s="1"/>
  <c r="AB36" i="10"/>
  <c r="AC36" i="10" s="1"/>
  <c r="AB13" i="10"/>
  <c r="AC13" i="10" s="1"/>
  <c r="AB12" i="10"/>
  <c r="AC12" i="10" s="1"/>
  <c r="AB11" i="10"/>
  <c r="AC11" i="10" s="1"/>
  <c r="AB34" i="10"/>
  <c r="AC34" i="10" s="1"/>
  <c r="AB16" i="10"/>
  <c r="AC16" i="10" s="1"/>
  <c r="AB26" i="10"/>
  <c r="AC26" i="10" s="1"/>
  <c r="AB35" i="10"/>
  <c r="AC35" i="10" s="1"/>
  <c r="AB41" i="10"/>
  <c r="AC41" i="10" s="1"/>
  <c r="AB9" i="10"/>
  <c r="AC9" i="10" s="1"/>
  <c r="AB18" i="10"/>
  <c r="AC18" i="10" s="1"/>
  <c r="AB17" i="10"/>
  <c r="AC17" i="10" s="1"/>
  <c r="AB28" i="10"/>
  <c r="AC28" i="10" s="1"/>
  <c r="AB11" i="5"/>
  <c r="AC11" i="5" s="1"/>
  <c r="AB41" i="5"/>
  <c r="AC41" i="5" s="1"/>
  <c r="AB34" i="5"/>
  <c r="AC34" i="5" s="1"/>
  <c r="AB22" i="5"/>
  <c r="AC22" i="5" s="1"/>
  <c r="AB5" i="5"/>
  <c r="AC5" i="5" s="1"/>
  <c r="AB18" i="5"/>
  <c r="AC18" i="5" s="1"/>
  <c r="AB12" i="5"/>
  <c r="AC12" i="5" s="1"/>
  <c r="AB33" i="5"/>
  <c r="AC33" i="5" s="1"/>
  <c r="AB8" i="5"/>
  <c r="AC8" i="5" s="1"/>
  <c r="AB29" i="5"/>
  <c r="AC29" i="5" s="1"/>
  <c r="AB10" i="5"/>
  <c r="AC10" i="5" s="1"/>
  <c r="AB25" i="5"/>
  <c r="AC25" i="5" s="1"/>
  <c r="AB7" i="5"/>
  <c r="AC7" i="5" s="1"/>
  <c r="AB24" i="5"/>
  <c r="AC24" i="5" s="1"/>
  <c r="AB17" i="5"/>
  <c r="AC17" i="5" s="1"/>
  <c r="AB23" i="5"/>
  <c r="AC23" i="5" s="1"/>
  <c r="AB28" i="5"/>
  <c r="AC28" i="5" s="1"/>
  <c r="AB4" i="5"/>
  <c r="AC4" i="5" s="1"/>
  <c r="AB21" i="5"/>
  <c r="AC21" i="5" s="1"/>
  <c r="AB31" i="5"/>
  <c r="AC31" i="5" s="1"/>
  <c r="AB43" i="5"/>
  <c r="AC43" i="5" s="1"/>
  <c r="AB38" i="5"/>
  <c r="AC38" i="5" s="1"/>
  <c r="AB32" i="5"/>
  <c r="AC32" i="5" s="1"/>
  <c r="AB9" i="5"/>
  <c r="AC9" i="5" s="1"/>
  <c r="AB27" i="5"/>
  <c r="AC27" i="5" s="1"/>
  <c r="AB3" i="5"/>
  <c r="AC3" i="5" s="1"/>
  <c r="AB40" i="5"/>
  <c r="AC40" i="5" s="1"/>
  <c r="AB20" i="5"/>
  <c r="AC20" i="5" s="1"/>
  <c r="AB16" i="5"/>
  <c r="AC16" i="5" s="1"/>
  <c r="AB19" i="5"/>
  <c r="AC19" i="5" s="1"/>
  <c r="AB39" i="5"/>
  <c r="AC39" i="5" s="1"/>
  <c r="AB13" i="5"/>
  <c r="AC13" i="5" s="1"/>
  <c r="AB35" i="5"/>
  <c r="AC35" i="5" s="1"/>
  <c r="AB37" i="5"/>
  <c r="AC37" i="5" s="1"/>
  <c r="AB42" i="5"/>
  <c r="AC42" i="5" s="1"/>
  <c r="AB6" i="5"/>
  <c r="AC6" i="5" s="1"/>
  <c r="AB14" i="5"/>
  <c r="AC14" i="5" s="1"/>
  <c r="AB26" i="5"/>
  <c r="AC26" i="5" s="1"/>
  <c r="AB30" i="5"/>
  <c r="AC30" i="5" s="1"/>
  <c r="AM7" i="10" l="1"/>
  <c r="AN7" i="10" s="1"/>
  <c r="AM38" i="10"/>
  <c r="AN38" i="10" s="1"/>
  <c r="AM33" i="10"/>
  <c r="AN33" i="10" s="1"/>
  <c r="AM32" i="10"/>
  <c r="AN32" i="10" s="1"/>
  <c r="AM5" i="10"/>
  <c r="AN5" i="10" s="1"/>
  <c r="AM25" i="10"/>
  <c r="AN25" i="10" s="1"/>
  <c r="AM8" i="10"/>
  <c r="AN8" i="10" s="1"/>
  <c r="AM31" i="10"/>
  <c r="AN31" i="10" s="1"/>
  <c r="AM24" i="10"/>
  <c r="AN24" i="10" s="1"/>
  <c r="AV24" i="10" s="1"/>
  <c r="AM30" i="10"/>
  <c r="AN30" i="10" s="1"/>
  <c r="AM23" i="10"/>
  <c r="AN23" i="10" s="1"/>
  <c r="AM20" i="10"/>
  <c r="AN20" i="10" s="1"/>
  <c r="AM22" i="10"/>
  <c r="AN22" i="10" s="1"/>
  <c r="AM39" i="10"/>
  <c r="AN39" i="10" s="1"/>
  <c r="AM19" i="10"/>
  <c r="AN19" i="10" s="1"/>
  <c r="AM27" i="10"/>
  <c r="AN27" i="10" s="1"/>
  <c r="AV27" i="10" s="1"/>
  <c r="AM15" i="10"/>
  <c r="AN15" i="10" s="1"/>
  <c r="AM4" i="10"/>
  <c r="AN4" i="10" s="1"/>
  <c r="AV4" i="10" s="1"/>
  <c r="AM29" i="10"/>
  <c r="AN29" i="10" s="1"/>
  <c r="AM37" i="10"/>
  <c r="AN37" i="10" s="1"/>
  <c r="AV37" i="10" s="1"/>
  <c r="AM43" i="10"/>
  <c r="AN43" i="10" s="1"/>
  <c r="AV43" i="10" s="1"/>
  <c r="AM42" i="10"/>
  <c r="AN42" i="10" s="1"/>
  <c r="AV42" i="10" s="1"/>
  <c r="AM14" i="10"/>
  <c r="AN14" i="10" s="1"/>
  <c r="AM6" i="10"/>
  <c r="AN6" i="10" s="1"/>
  <c r="AM21" i="10"/>
  <c r="AN21" i="10" s="1"/>
  <c r="AM3" i="10"/>
  <c r="AN3" i="10" s="1"/>
  <c r="AM40" i="10"/>
  <c r="AN40" i="10" s="1"/>
  <c r="AV40" i="10" s="1"/>
  <c r="AM36" i="10"/>
  <c r="AN36" i="10" s="1"/>
  <c r="AV36" i="10" s="1"/>
  <c r="AM13" i="10"/>
  <c r="AN13" i="10" s="1"/>
  <c r="AM12" i="10"/>
  <c r="AN12" i="10" s="1"/>
  <c r="AM11" i="10"/>
  <c r="AN11" i="10" s="1"/>
  <c r="AM34" i="10"/>
  <c r="AN34" i="10" s="1"/>
  <c r="AV34" i="10" s="1"/>
  <c r="AM16" i="10"/>
  <c r="AN16" i="10" s="1"/>
  <c r="AM10" i="10"/>
  <c r="AN10" i="10" s="1"/>
  <c r="AM26" i="10"/>
  <c r="AN26" i="10" s="1"/>
  <c r="AV26" i="10" s="1"/>
  <c r="AM35" i="10"/>
  <c r="AN35" i="10" s="1"/>
  <c r="AV35" i="10" s="1"/>
  <c r="AM41" i="10"/>
  <c r="AN41" i="10" s="1"/>
  <c r="AV41" i="10" s="1"/>
  <c r="AM9" i="10"/>
  <c r="AN9" i="10" s="1"/>
  <c r="AM18" i="10"/>
  <c r="AN18" i="10" s="1"/>
  <c r="AM17" i="10"/>
  <c r="AN17" i="10" s="1"/>
  <c r="AM28" i="10"/>
  <c r="AN28" i="10" s="1"/>
  <c r="AM11" i="5"/>
  <c r="AN11" i="5" s="1"/>
  <c r="AM41" i="5"/>
  <c r="AN41" i="5" s="1"/>
  <c r="AM34" i="5"/>
  <c r="AN34" i="5" s="1"/>
  <c r="AM22" i="5"/>
  <c r="AN22" i="5" s="1"/>
  <c r="AM5" i="5"/>
  <c r="AN5" i="5" s="1"/>
  <c r="AM18" i="5"/>
  <c r="AN18" i="5" s="1"/>
  <c r="AM12" i="5"/>
  <c r="AN12" i="5" s="1"/>
  <c r="AM33" i="5"/>
  <c r="AN33" i="5" s="1"/>
  <c r="AM8" i="5"/>
  <c r="AN8" i="5" s="1"/>
  <c r="AV8" i="5" s="1"/>
  <c r="AM29" i="5"/>
  <c r="AN29" i="5" s="1"/>
  <c r="AM10" i="5"/>
  <c r="AN10" i="5" s="1"/>
  <c r="AM25" i="5"/>
  <c r="AN25" i="5" s="1"/>
  <c r="AM7" i="5"/>
  <c r="AN7" i="5" s="1"/>
  <c r="AM24" i="5"/>
  <c r="AN24" i="5" s="1"/>
  <c r="AM17" i="5"/>
  <c r="AN17" i="5" s="1"/>
  <c r="AM23" i="5"/>
  <c r="AN23" i="5" s="1"/>
  <c r="AV23" i="5" s="1"/>
  <c r="AM28" i="5"/>
  <c r="AN28" i="5" s="1"/>
  <c r="AM4" i="5"/>
  <c r="AN4" i="5" s="1"/>
  <c r="AV4" i="5" s="1"/>
  <c r="AM21" i="5"/>
  <c r="AN21" i="5" s="1"/>
  <c r="AM31" i="5"/>
  <c r="AN31" i="5" s="1"/>
  <c r="AV31" i="5" s="1"/>
  <c r="AM43" i="5"/>
  <c r="AN43" i="5" s="1"/>
  <c r="AV43" i="5" s="1"/>
  <c r="AM38" i="5"/>
  <c r="AN38" i="5" s="1"/>
  <c r="AV38" i="5" s="1"/>
  <c r="AM32" i="5"/>
  <c r="AN32" i="5" s="1"/>
  <c r="AM9" i="5"/>
  <c r="AN9" i="5" s="1"/>
  <c r="AM27" i="5"/>
  <c r="AN27" i="5" s="1"/>
  <c r="AM3" i="5"/>
  <c r="AN3" i="5" s="1"/>
  <c r="AM40" i="5"/>
  <c r="AN40" i="5" s="1"/>
  <c r="AV40" i="5" s="1"/>
  <c r="AM36" i="5"/>
  <c r="AN36" i="5" s="1"/>
  <c r="AV36" i="5" s="1"/>
  <c r="AM20" i="5"/>
  <c r="AN20" i="5" s="1"/>
  <c r="AM16" i="5"/>
  <c r="AN16" i="5" s="1"/>
  <c r="AM19" i="5"/>
  <c r="AN19" i="5" s="1"/>
  <c r="AM39" i="5"/>
  <c r="AN39" i="5" s="1"/>
  <c r="AV39" i="5" s="1"/>
  <c r="AM13" i="5"/>
  <c r="AN13" i="5" s="1"/>
  <c r="AM15" i="5"/>
  <c r="AN15" i="5" s="1"/>
  <c r="AM35" i="5"/>
  <c r="AN35" i="5" s="1"/>
  <c r="AV35" i="5" s="1"/>
  <c r="AM37" i="5"/>
  <c r="AN37" i="5" s="1"/>
  <c r="AV37" i="5" s="1"/>
  <c r="AM42" i="5"/>
  <c r="AN42" i="5" s="1"/>
  <c r="AV42" i="5" s="1"/>
  <c r="AM6" i="5"/>
  <c r="AN6" i="5" s="1"/>
  <c r="AM14" i="5"/>
  <c r="AN14" i="5" s="1"/>
  <c r="AM26" i="5"/>
  <c r="AN26" i="5" s="1"/>
  <c r="AM30" i="5"/>
  <c r="AN30" i="5" s="1"/>
  <c r="O7" i="10"/>
  <c r="O38" i="10"/>
  <c r="O33" i="10"/>
  <c r="O32" i="10"/>
  <c r="O5" i="10"/>
  <c r="O25" i="10"/>
  <c r="O8" i="10"/>
  <c r="O31" i="10"/>
  <c r="O30" i="10"/>
  <c r="O23" i="10"/>
  <c r="O20" i="10"/>
  <c r="O22" i="10"/>
  <c r="O39" i="10"/>
  <c r="O19" i="10"/>
  <c r="O15" i="10"/>
  <c r="O29" i="10"/>
  <c r="O14" i="10"/>
  <c r="O21" i="10"/>
  <c r="O3" i="10"/>
  <c r="O13" i="10"/>
  <c r="O12" i="10"/>
  <c r="O16" i="10"/>
  <c r="O10" i="10"/>
  <c r="O18" i="10"/>
  <c r="O28" i="10"/>
  <c r="T7" i="10"/>
  <c r="U7" i="10" s="1"/>
  <c r="T38" i="10"/>
  <c r="U38" i="10" s="1"/>
  <c r="T33" i="10"/>
  <c r="U33" i="10" s="1"/>
  <c r="T32" i="10"/>
  <c r="U32" i="10" s="1"/>
  <c r="T5" i="10"/>
  <c r="U5" i="10" s="1"/>
  <c r="T25" i="10"/>
  <c r="U25" i="10" s="1"/>
  <c r="T8" i="10"/>
  <c r="U8" i="10" s="1"/>
  <c r="T31" i="10"/>
  <c r="U31" i="10" s="1"/>
  <c r="T30" i="10"/>
  <c r="U30" i="10" s="1"/>
  <c r="T23" i="10"/>
  <c r="U23" i="10" s="1"/>
  <c r="T20" i="10"/>
  <c r="U20" i="10" s="1"/>
  <c r="T22" i="10"/>
  <c r="U22" i="10" s="1"/>
  <c r="T39" i="10"/>
  <c r="U39" i="10" s="1"/>
  <c r="T19" i="10"/>
  <c r="U19" i="10" s="1"/>
  <c r="T15" i="10"/>
  <c r="U15" i="10" s="1"/>
  <c r="T29" i="10"/>
  <c r="U29" i="10" s="1"/>
  <c r="AV29" i="10" s="1"/>
  <c r="T14" i="10"/>
  <c r="U14" i="10" s="1"/>
  <c r="T6" i="10"/>
  <c r="U6" i="10" s="1"/>
  <c r="T21" i="10"/>
  <c r="U21" i="10" s="1"/>
  <c r="T3" i="10"/>
  <c r="U3" i="10" s="1"/>
  <c r="T13" i="10"/>
  <c r="U13" i="10" s="1"/>
  <c r="T12" i="10"/>
  <c r="U12" i="10" s="1"/>
  <c r="T11" i="10"/>
  <c r="U11" i="10" s="1"/>
  <c r="T16" i="10"/>
  <c r="AV16" i="10" s="1"/>
  <c r="T10" i="10"/>
  <c r="U10" i="10" s="1"/>
  <c r="T9" i="10"/>
  <c r="U9" i="10" s="1"/>
  <c r="T18" i="10"/>
  <c r="U18" i="10" s="1"/>
  <c r="T28" i="10"/>
  <c r="U28" i="10" s="1"/>
  <c r="AV48" i="5"/>
  <c r="AV47" i="5"/>
  <c r="AV46" i="5"/>
  <c r="AV45" i="5"/>
  <c r="AV44" i="5"/>
  <c r="AV20" i="10" l="1"/>
  <c r="AV18" i="10"/>
  <c r="AV3" i="10"/>
  <c r="AV9" i="10"/>
  <c r="AV19" i="10"/>
  <c r="AV22" i="10"/>
  <c r="AV12" i="10"/>
  <c r="AV39" i="10"/>
  <c r="AV30" i="10"/>
  <c r="AV21" i="10"/>
  <c r="AV13" i="10"/>
  <c r="AV14" i="10"/>
  <c r="AV5" i="10"/>
  <c r="AV7" i="10"/>
  <c r="AV15" i="10"/>
  <c r="AV28" i="10"/>
  <c r="AV31" i="10"/>
  <c r="AV32" i="10"/>
  <c r="AV11" i="10"/>
  <c r="AV8" i="10"/>
  <c r="AV33" i="10"/>
  <c r="AV6" i="10"/>
  <c r="AV23" i="10"/>
  <c r="AV25" i="10"/>
  <c r="AV38" i="10"/>
  <c r="T9" i="5"/>
  <c r="U9" i="5" s="1"/>
  <c r="AV9" i="5" s="1"/>
  <c r="T11" i="5"/>
  <c r="U11" i="5" s="1"/>
  <c r="AV11" i="5" s="1"/>
  <c r="T41" i="5"/>
  <c r="U41" i="5" s="1"/>
  <c r="AV41" i="5" s="1"/>
  <c r="T34" i="5"/>
  <c r="U34" i="5" s="1"/>
  <c r="AV34" i="5" s="1"/>
  <c r="T22" i="5"/>
  <c r="U22" i="5" s="1"/>
  <c r="AV22" i="5" s="1"/>
  <c r="T5" i="5"/>
  <c r="U5" i="5" s="1"/>
  <c r="AV5" i="5" s="1"/>
  <c r="T18" i="5"/>
  <c r="U18" i="5" s="1"/>
  <c r="AV18" i="5" s="1"/>
  <c r="T12" i="5"/>
  <c r="U12" i="5" s="1"/>
  <c r="AV12" i="5" s="1"/>
  <c r="T33" i="5"/>
  <c r="U33" i="5" s="1"/>
  <c r="AV33" i="5" s="1"/>
  <c r="T29" i="5"/>
  <c r="U29" i="5" s="1"/>
  <c r="AV29" i="5" s="1"/>
  <c r="T10" i="5"/>
  <c r="U10" i="5" s="1"/>
  <c r="AV10" i="5" s="1"/>
  <c r="T25" i="5"/>
  <c r="U25" i="5" s="1"/>
  <c r="AV25" i="5" s="1"/>
  <c r="T7" i="5"/>
  <c r="U7" i="5" s="1"/>
  <c r="AV7" i="5" s="1"/>
  <c r="T24" i="5"/>
  <c r="U24" i="5" s="1"/>
  <c r="AV24" i="5" s="1"/>
  <c r="T17" i="5"/>
  <c r="U17" i="5" s="1"/>
  <c r="AV17" i="5" s="1"/>
  <c r="T28" i="5"/>
  <c r="U28" i="5" s="1"/>
  <c r="AV28" i="5" s="1"/>
  <c r="T21" i="5"/>
  <c r="U21" i="5" s="1"/>
  <c r="AV21" i="5" s="1"/>
  <c r="T32" i="5"/>
  <c r="U32" i="5" s="1"/>
  <c r="AV32" i="5" s="1"/>
  <c r="T27" i="5"/>
  <c r="U27" i="5" s="1"/>
  <c r="AV27" i="5" s="1"/>
  <c r="T3" i="5"/>
  <c r="U3" i="5" s="1"/>
  <c r="AV3" i="5" s="1"/>
  <c r="T20" i="5"/>
  <c r="U20" i="5" s="1"/>
  <c r="AV20" i="5" s="1"/>
  <c r="T16" i="5"/>
  <c r="U16" i="5" s="1"/>
  <c r="AV16" i="5" s="1"/>
  <c r="T19" i="5"/>
  <c r="U19" i="5" s="1"/>
  <c r="AV19" i="5" s="1"/>
  <c r="T13" i="5"/>
  <c r="AV13" i="5" s="1"/>
  <c r="T15" i="5"/>
  <c r="U15" i="5" s="1"/>
  <c r="T6" i="5"/>
  <c r="U6" i="5" s="1"/>
  <c r="AV6" i="5" s="1"/>
  <c r="T14" i="5"/>
  <c r="U14" i="5" s="1"/>
  <c r="AV14" i="5" s="1"/>
  <c r="T30" i="5"/>
  <c r="U30" i="5" s="1"/>
  <c r="AV30" i="5" s="1"/>
  <c r="O9" i="5"/>
  <c r="O11" i="5"/>
  <c r="O41" i="5"/>
  <c r="O34" i="5"/>
  <c r="O22" i="5"/>
  <c r="O5" i="5"/>
  <c r="O18" i="5"/>
  <c r="O12" i="5"/>
  <c r="O33" i="5"/>
  <c r="O29" i="5"/>
  <c r="O10" i="5"/>
  <c r="O25" i="5"/>
  <c r="O7" i="5"/>
  <c r="O24" i="5"/>
  <c r="O17" i="5"/>
  <c r="O21" i="5"/>
  <c r="O32" i="5"/>
  <c r="O27" i="5"/>
  <c r="O3" i="5"/>
  <c r="O20" i="5"/>
  <c r="O16" i="5"/>
  <c r="O19" i="5"/>
  <c r="O13" i="5"/>
  <c r="O15" i="5"/>
  <c r="O6" i="5"/>
  <c r="O14" i="5"/>
  <c r="O30" i="5"/>
  <c r="AB10" i="10" l="1"/>
  <c r="AC10" i="10" s="1"/>
  <c r="AV10" i="10" s="1"/>
  <c r="AB15" i="5"/>
  <c r="AC15" i="5" s="1"/>
  <c r="AV15" i="5" s="1"/>
  <c r="T17" i="10" l="1"/>
  <c r="U17" i="10" s="1"/>
  <c r="AV17" i="10" s="1"/>
  <c r="O17" i="10"/>
  <c r="T26" i="5"/>
  <c r="U26" i="5" s="1"/>
  <c r="AV26" i="5" s="1"/>
  <c r="O26" i="5"/>
</calcChain>
</file>

<file path=xl/comments1.xml><?xml version="1.0" encoding="utf-8"?>
<comments xmlns="http://schemas.openxmlformats.org/spreadsheetml/2006/main">
  <authors>
    <author>laboratorio2</author>
  </authors>
  <commentList>
    <comment ref="M24" authorId="0" shapeId="0">
      <text>
        <r>
          <rPr>
            <b/>
            <sz val="9"/>
            <color indexed="81"/>
            <rFont val="Tahoma"/>
            <family val="2"/>
          </rPr>
          <t>laboratorio2:</t>
        </r>
        <r>
          <rPr>
            <sz val="9"/>
            <color indexed="81"/>
            <rFont val="Tahoma"/>
            <family val="2"/>
          </rPr>
          <t xml:space="preserve">
si è tenuto conto sia del person ale dell'hub che degli spoke
</t>
        </r>
      </text>
    </comment>
    <comment ref="M29" authorId="0" shapeId="0">
      <text>
        <r>
          <rPr>
            <b/>
            <sz val="9"/>
            <color indexed="81"/>
            <rFont val="Tahoma"/>
            <family val="2"/>
          </rPr>
          <t>laboratorio2:</t>
        </r>
        <r>
          <rPr>
            <sz val="9"/>
            <color indexed="81"/>
            <rFont val="Tahoma"/>
            <family val="2"/>
          </rPr>
          <t xml:space="preserve">
si è tenuto conto sia del person ale dell'hub che degli spoke
</t>
        </r>
      </text>
    </comment>
  </commentList>
</comments>
</file>

<file path=xl/comments2.xml><?xml version="1.0" encoding="utf-8"?>
<comments xmlns="http://schemas.openxmlformats.org/spreadsheetml/2006/main">
  <authors>
    <author>laboratorio2</author>
  </authors>
  <commentList>
    <comment ref="M30" authorId="0" shapeId="0">
      <text>
        <r>
          <rPr>
            <b/>
            <sz val="9"/>
            <color indexed="81"/>
            <rFont val="Tahoma"/>
            <family val="2"/>
          </rPr>
          <t>laboratorio2:</t>
        </r>
        <r>
          <rPr>
            <sz val="9"/>
            <color indexed="81"/>
            <rFont val="Tahoma"/>
            <family val="2"/>
          </rPr>
          <t xml:space="preserve">
laboratorio2:
si è tenuto conto sia del person ale dell'hub che degli spoke</t>
        </r>
      </text>
    </comment>
    <comment ref="M39" authorId="0" shapeId="0">
      <text>
        <r>
          <rPr>
            <b/>
            <sz val="9"/>
            <color indexed="81"/>
            <rFont val="Tahoma"/>
            <family val="2"/>
          </rPr>
          <t>laboratorio2:</t>
        </r>
        <r>
          <rPr>
            <sz val="9"/>
            <color indexed="81"/>
            <rFont val="Tahoma"/>
            <family val="2"/>
          </rPr>
          <t xml:space="preserve">
si è tenuto conto sia del person ale dell'hub che degli spoke
</t>
        </r>
      </text>
    </comment>
  </commentList>
</comments>
</file>

<file path=xl/sharedStrings.xml><?xml version="1.0" encoding="utf-8"?>
<sst xmlns="http://schemas.openxmlformats.org/spreadsheetml/2006/main" count="649" uniqueCount="157">
  <si>
    <t>DESCRIZIONE STRUTTURA</t>
  </si>
  <si>
    <t>COD. STRUTTURA (STS11)</t>
  </si>
  <si>
    <t>CODICE ASL</t>
  </si>
  <si>
    <t>SI</t>
  </si>
  <si>
    <t>NO</t>
  </si>
  <si>
    <t>PUNTEGGIO INDICATORE B.3</t>
  </si>
  <si>
    <t>INDICATORE B.3
Invio sistematico e continuativo dei referti al Fascicolo Sanitario Elettronico</t>
  </si>
  <si>
    <t>INDICATORE C.4
Rapporto tra numero dipendenti / totale addetti</t>
  </si>
  <si>
    <t>PUNTEGGIO INDICATORE C.4</t>
  </si>
  <si>
    <t>PUNTEGGIO INDICATORE C.5</t>
  </si>
  <si>
    <t>INDICATORE C.5
Rapporto tra numero dipendenti laureati / totale dipendenti</t>
  </si>
  <si>
    <t>INDICATORE C.6
Presenza di certificazione ISO 9001:2015 in corso di validità</t>
  </si>
  <si>
    <t>PUNTEGGIO INDICATORE C.6</t>
  </si>
  <si>
    <t>INDICATORE C.7
Rapporto tra fatturato netto annuo extratetto / tetto di spesa netta (prima dell'applicazione della regressione tariffaria)</t>
  </si>
  <si>
    <t>PUNTEGGIO INDICATORE C.7</t>
  </si>
  <si>
    <t>PUNTEGGIO INDICATORE C.8</t>
  </si>
  <si>
    <t>INDICATORE C.9
Numero di giorni annui nei quali sono state erogate prestazioni a carico del S.S.R. (comprese quelle sulle quali si applica la regressione tariffaria)</t>
  </si>
  <si>
    <t>PUNTEGGIO INDICATORE C.9</t>
  </si>
  <si>
    <t>INDICATORE D.10
Rapporto tra numero prestazioni con classe di priorità D e P erogate a carico del S.S.R. in accesso diretto (senza prenotazione) / totale prestazioni erogate a carico del S.S.R. con classe di priorità D e P</t>
  </si>
  <si>
    <t>PUNTEGGIO INDICATORE D.10</t>
  </si>
  <si>
    <t>INDICATORE D.12
Scostamento dal valore medio di branca e di fascia di appartenenza</t>
  </si>
  <si>
    <t>PUNTEGGIO INDICATORE D.12</t>
  </si>
  <si>
    <t>PUNTEGGIO INDICATORE E.13</t>
  </si>
  <si>
    <t>NUMERATORE C.4:
Numero dipendenti</t>
  </si>
  <si>
    <t>DENOMINATORE C.4:
Totale addetti</t>
  </si>
  <si>
    <t>VALORE INDICATORE C.4</t>
  </si>
  <si>
    <t>NUMERATORE C.5:
Numero dipendenti laureati</t>
  </si>
  <si>
    <t>DENOMINATORE C.5:
Totale dipendenti</t>
  </si>
  <si>
    <t>VALORE INDICATORE C.5</t>
  </si>
  <si>
    <t>VALORE INDICATORE C.6</t>
  </si>
  <si>
    <t>NUMERATORE C.7:
Fatturato netto annuo extratetto</t>
  </si>
  <si>
    <t>DENOMINATORE C.7:
Tetto di spesa netta (prima dell'applicazione della regressione tariffaria)</t>
  </si>
  <si>
    <t>VALORE INDICATORE C.7</t>
  </si>
  <si>
    <t>VALORE INDICATORE C.8</t>
  </si>
  <si>
    <t>VALORE INDICATORE C.9</t>
  </si>
  <si>
    <t>VALORE INDICATORE D.10</t>
  </si>
  <si>
    <t>NUMERATORE D.10:
Numero prestazioni con classe di priorità D e P erogate a carico del S.S.R. in accesso diretto (senza prenotazione)</t>
  </si>
  <si>
    <t>VALORE INDICATORE D.12</t>
  </si>
  <si>
    <t>INDICATORE E.13
Numerosità dei punti di offerta per la medesima branca nel distretto di appartenenza o collocazione in zona disagiata</t>
  </si>
  <si>
    <t>VALORE INDICATORE E.13</t>
  </si>
  <si>
    <t>COD. BRANCA TETTI</t>
  </si>
  <si>
    <t>DESCRIZIONE BRANCA TETTI</t>
  </si>
  <si>
    <t>DENOMINATORE D.10:
Totale prestazioni erogate a carico del S.S.R. con classe di priorità D e P</t>
  </si>
  <si>
    <t>IT index (%)</t>
  </si>
  <si>
    <t>PUNTEGGIO INDICATORE A.1</t>
  </si>
  <si>
    <t>INDICATORE A.1
Tecnologia</t>
  </si>
  <si>
    <t>VALORE INDICATORE B.3:
SI / NO</t>
  </si>
  <si>
    <t>INDICATORE C.8
Numero di prestazioni di laboratorio erogate nell'anno con onere a carico del S.S.R. (solo per la branca della patologia clinica)</t>
  </si>
  <si>
    <t>PUNTEGGIO</t>
  </si>
  <si>
    <t>008027</t>
  </si>
  <si>
    <t>Centro Diagnostico Varone</t>
  </si>
  <si>
    <t>008122</t>
  </si>
  <si>
    <t>CENTRO DIAGNOSTICO S. CIRO S.R.L.</t>
  </si>
  <si>
    <t>008313</t>
  </si>
  <si>
    <t>LABORATORIO ANALISI MARINO</t>
  </si>
  <si>
    <t>011</t>
  </si>
  <si>
    <t>LABORATORIO ANALISI</t>
  </si>
  <si>
    <t>Centro Ricerche Cliniche di Di Costanzo Anna &amp; c. sas</t>
  </si>
  <si>
    <t>si</t>
  </si>
  <si>
    <t>008621</t>
  </si>
  <si>
    <t>Casa di Cura Maria Rosaria S.p.A.</t>
  </si>
  <si>
    <t>BIOLABOR s.a.s. di Rossi Lucia &amp; C.</t>
  </si>
  <si>
    <t>BIOLABOR S.A.S. DI ROSSI L. &amp; C.</t>
  </si>
  <si>
    <t>008810</t>
  </si>
  <si>
    <t>CE.Di.M. s.r.l.</t>
  </si>
  <si>
    <t>008812</t>
  </si>
  <si>
    <t>laboratorio analisi cliniche sas dr acampora</t>
  </si>
  <si>
    <t>LABORATORIO ANALISI CLINICHE SAS DR ACAMPORA</t>
  </si>
  <si>
    <t>Laboratori di Ricerche Cliniche Dr. A. Bifulco srl</t>
  </si>
  <si>
    <t>CENTRO ANALISI DOTT. A. AMBROSINO s.n.c.</t>
  </si>
  <si>
    <t>750300</t>
  </si>
  <si>
    <t>CENTRO DIAGNOSTICO ASTRA SAS</t>
  </si>
  <si>
    <t>no</t>
  </si>
  <si>
    <t>CASA DI SALUTE "SANTA LUCIA"</t>
  </si>
  <si>
    <t>AGG500</t>
  </si>
  <si>
    <t>CMO Srl</t>
  </si>
  <si>
    <t>Si</t>
  </si>
  <si>
    <t>AGG502</t>
  </si>
  <si>
    <t>CENTRO DIAGNOSTICO L.S.</t>
  </si>
  <si>
    <t>AGG505</t>
  </si>
  <si>
    <t>RETE DIAGNOSTICA VESUVIANA</t>
  </si>
  <si>
    <t>AGG506</t>
  </si>
  <si>
    <t>MLF MEDI ANALISI S.C.R.L.</t>
  </si>
  <si>
    <t>AGG507</t>
  </si>
  <si>
    <t>Rete diagnostica campana(laboratorio Analisi Cliniche Gentile  )</t>
  </si>
  <si>
    <t xml:space="preserve">SI </t>
  </si>
  <si>
    <t>Rete diagnostica campana(aboratorio Analisi Cliniche Gentile )</t>
  </si>
  <si>
    <t>AGG508</t>
  </si>
  <si>
    <t>DIAGNOSTICA BIOMEDICA GROUP SCARL</t>
  </si>
  <si>
    <t>AGG509</t>
  </si>
  <si>
    <t>RETE KAPPA-C.M.A.</t>
  </si>
  <si>
    <t>AGG510</t>
  </si>
  <si>
    <t>CONSORZIO BADINI MEDICAL CENTER S.C.R.L.</t>
  </si>
  <si>
    <t>AGG512</t>
  </si>
  <si>
    <t>RETE ASCLEPIO</t>
  </si>
  <si>
    <t>AGG513</t>
  </si>
  <si>
    <t>RETE DIAGNOSTICA VESUVIANA SRL</t>
  </si>
  <si>
    <t>AGG514</t>
  </si>
  <si>
    <t>RETE LABORATORI DELLA GALA</t>
  </si>
  <si>
    <t>AGG515</t>
  </si>
  <si>
    <t xml:space="preserve">LABORGROUP BIDELLO </t>
  </si>
  <si>
    <t>AGG516</t>
  </si>
  <si>
    <t>MAVILAB SCARL</t>
  </si>
  <si>
    <t>AGG517</t>
  </si>
  <si>
    <t>RETE NOVABIOMEDICA</t>
  </si>
  <si>
    <t>AGG518</t>
  </si>
  <si>
    <t xml:space="preserve">Servizi Sanitari Vesuviani </t>
  </si>
  <si>
    <t>Servizi Sanitari Vesuviani</t>
  </si>
  <si>
    <t>AMB526</t>
  </si>
  <si>
    <t>CENTRO DI PATOLOGIA CLINICA G.REGA S.N.C.</t>
  </si>
  <si>
    <t>LABORATORIO LRM SAS</t>
  </si>
  <si>
    <t>AGG511</t>
  </si>
  <si>
    <t>008111</t>
  </si>
  <si>
    <t>ANALISI CLINICHE DI VINCENZO V . S.A.S. - 008111</t>
  </si>
  <si>
    <t>008437</t>
  </si>
  <si>
    <t>LAB. ANAL. CLINICO CHIMICHE S.CIRO DI V. CARBONE S.A.S - 008437</t>
  </si>
  <si>
    <t>008524</t>
  </si>
  <si>
    <t>RICERCHE DIAGNOSTICHE DI CIARAVOLO BRUNO &amp; C. S.A.S. - 008524</t>
  </si>
  <si>
    <t>008614</t>
  </si>
  <si>
    <t>LABORATORIO DI ANALISI  RAFFAELE LUIGI MATRONE EX TUCCI  MATRONE SAS - 008614</t>
  </si>
  <si>
    <t>008716</t>
  </si>
  <si>
    <t>ZENITH LAB S.R.L EX ZENITH LAB DI LIONELLI  C SNC. - 008716</t>
  </si>
  <si>
    <t>009010</t>
  </si>
  <si>
    <t>ANALISI BIOCHIMICO-CLINICHE DI DELLA MONICA MARIA  SNC - 009010</t>
  </si>
  <si>
    <t>009011</t>
  </si>
  <si>
    <t>ANALISI CLINICHE-CHIMICHE DI DI RUOCCO  SAS - 009011</t>
  </si>
  <si>
    <t>009012</t>
  </si>
  <si>
    <t>CENTRO DI DIAGNOSTICA STRUM. E DI ANALISI CLIN.- LIGUORI SRL - 009012</t>
  </si>
  <si>
    <t>009017</t>
  </si>
  <si>
    <t>CIOPAR DI DRAGO MARIA RAFFAELA S.A.S - 009017</t>
  </si>
  <si>
    <t>150102</t>
  </si>
  <si>
    <t>C.D.C.S.MARIA LA BRUNA SPA VILLA DELLE QUERCE - 150102 - 150102</t>
  </si>
  <si>
    <t>731100</t>
  </si>
  <si>
    <t>CENTRO DIAGNOSTICO L.A.C. DI E. A.TORTORA S.A.S. - 731100</t>
  </si>
  <si>
    <t>76020A</t>
  </si>
  <si>
    <t>C.E.M. S.P.A. - 76020A</t>
  </si>
  <si>
    <t>790100</t>
  </si>
  <si>
    <t>BIOCENTRO SAS DI GRAZIANO EMILIA E C. - 790100</t>
  </si>
  <si>
    <t>790400</t>
  </si>
  <si>
    <t>BIO-DIAGNOSTICA POGGIOMARINO SNC - 790400</t>
  </si>
  <si>
    <t>AGG501</t>
  </si>
  <si>
    <t>BE4LAB S.C.A.R.L. - AGG501</t>
  </si>
  <si>
    <t>AGG503</t>
  </si>
  <si>
    <t>ILAB S.C.AR.L. - AGG503</t>
  </si>
  <si>
    <t>AGG504</t>
  </si>
  <si>
    <t>FUTURLAB - AGG504</t>
  </si>
  <si>
    <t>CAMPANIA LAB SCARL - AGG511</t>
  </si>
  <si>
    <t>008433</t>
  </si>
  <si>
    <t>008714</t>
  </si>
  <si>
    <t>008813</t>
  </si>
  <si>
    <t>731200</t>
  </si>
  <si>
    <t>750500</t>
  </si>
  <si>
    <t>770100</t>
  </si>
  <si>
    <t>&gt;MEDIA</t>
  </si>
  <si>
    <t>&lt;MEDIA</t>
  </si>
  <si>
    <t>Rilevazione dei dati consuntivi 2022 - LAB</t>
  </si>
  <si>
    <t>Rilevazione dei dati consuntivi 2023 - 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</si>
</sst>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_-;\-* #,##0.00_-;_-* &quot;-&quot;??_-;_-@_-"/>
    <numFmt numFmtId="165" formatCode="_-&quot;€&quot;\ * #,##0.00_-;\-&quot;€&quot;\ * #,##0.00_-;_-&quot;€&quot;\ * &quot;-&quot;??_-;_-@_-"/>
    <numFmt numFmtId="166" formatCode="#,##0;[Red]#,##0"/>
    <numFmt numFmtId="167" formatCode="_-* #,##0.0_-;\-* #,##0.0_-;_-* &quot;-&quot;??_-;_-@_-"/>
    <numFmt numFmtId="168" formatCode="_-* #,##0_-;\-* #,##0_-;_-* &quot;-&quot;??_-;_-@_-"/>
    <numFmt numFmtId="169" formatCode="0.0%"/>
  </numFmts>
  <fonts count="24" x14ac:knownFonts="1">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1"/>
      <color theme="1"/>
      <name val="Calibri"/>
      <family val="2"/>
      <scheme val="minor"/>
    </font>
    <font>
      <b/>
      <sz val="11"/>
      <color theme="1"/>
      <name val="Calibri"/>
      <family val="2"/>
      <scheme val="minor"/>
    </font>
    <font>
      <b/>
      <sz val="12"/>
      <name val="Calibri"/>
      <family val="2"/>
      <scheme val="minor"/>
    </font>
    <font>
      <b/>
      <sz val="14"/>
      <name val="Calibri"/>
      <family val="2"/>
      <scheme val="minor"/>
    </font>
    <font>
      <b/>
      <sz val="16"/>
      <name val="Calibri"/>
      <family val="2"/>
      <scheme val="minor"/>
    </font>
    <font>
      <b/>
      <sz val="9"/>
      <name val="Calibri"/>
      <family val="2"/>
      <scheme val="minor"/>
    </font>
    <font>
      <sz val="10"/>
      <color rgb="FF000000"/>
      <name val="Arial"/>
      <family val="2"/>
    </font>
    <font>
      <b/>
      <sz val="22"/>
      <name val="Calibri"/>
      <family val="2"/>
      <scheme val="minor"/>
    </font>
    <font>
      <sz val="11"/>
      <color indexed="8"/>
      <name val="Calibri"/>
      <family val="2"/>
      <charset val="1"/>
    </font>
    <font>
      <sz val="11"/>
      <color indexed="8"/>
      <name val="Calibri"/>
      <family val="2"/>
    </font>
    <font>
      <sz val="11"/>
      <color rgb="FF000000"/>
      <name val="Calibri"/>
      <family val="2"/>
      <scheme val="minor"/>
    </font>
    <font>
      <b/>
      <sz val="9"/>
      <color indexed="81"/>
      <name val="Tahoma"/>
      <family val="2"/>
    </font>
    <font>
      <sz val="9"/>
      <color indexed="81"/>
      <name val="Tahoma"/>
      <family val="2"/>
    </font>
    <font>
      <sz val="11"/>
      <color rgb="FF000000"/>
      <name val="Arial"/>
      <family val="2"/>
    </font>
    <font>
      <sz val="11"/>
      <color rgb="FF000000"/>
      <name val="Calibri"/>
      <family val="2"/>
    </font>
    <font>
      <sz val="11"/>
      <color rgb="FF000000"/>
      <name val="Calibri"/>
      <family val="2"/>
      <charset val="1"/>
    </font>
    <font>
      <sz val="11"/>
      <color theme="1"/>
      <name val="Calibri"/>
      <family val="2"/>
    </font>
    <font>
      <sz val="11"/>
      <color theme="1"/>
      <name val="Calibri"/>
      <family val="2"/>
      <charset val="1"/>
    </font>
    <font>
      <sz val="10"/>
      <color indexed="8"/>
      <name val="Calibri"/>
      <family val="2"/>
    </font>
    <font>
      <sz val="10"/>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9"/>
        <bgColor indexed="41"/>
      </patternFill>
    </fill>
    <fill>
      <patternFill patternType="solid">
        <fgColor rgb="FFFFFFFF"/>
        <bgColor rgb="FFF2F2F2"/>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92D050"/>
        <bgColor indexed="4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4" fillId="0" borderId="0"/>
    <xf numFmtId="16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2" fillId="0" borderId="0"/>
    <xf numFmtId="165" fontId="13" fillId="0" borderId="0" applyFont="0" applyFill="0" applyBorder="0" applyAlignment="0" applyProtection="0"/>
  </cellStyleXfs>
  <cellXfs count="30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1" xfId="0" applyFont="1" applyBorder="1" applyAlignment="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1" fillId="0" borderId="1" xfId="7" applyFont="1" applyBorder="1" applyAlignment="1">
      <alignment vertical="center"/>
    </xf>
    <xf numFmtId="0" fontId="0" fillId="0" borderId="1" xfId="0" applyBorder="1" applyAlignment="1">
      <alignment horizontal="left" vertical="center"/>
    </xf>
    <xf numFmtId="0" fontId="14" fillId="0" borderId="1" xfId="0" applyFont="1" applyBorder="1" applyAlignment="1">
      <alignment horizontal="left" vertical="center"/>
    </xf>
    <xf numFmtId="49" fontId="0" fillId="0" borderId="6" xfId="0" applyNumberFormat="1" applyBorder="1" applyAlignment="1">
      <alignment horizontal="left" vertical="center"/>
    </xf>
    <xf numFmtId="0" fontId="0" fillId="0" borderId="6" xfId="0" applyBorder="1" applyAlignment="1">
      <alignment horizontal="left" vertical="center"/>
    </xf>
    <xf numFmtId="0" fontId="0" fillId="0" borderId="1" xfId="0" applyBorder="1" applyAlignment="1">
      <alignment vertical="center"/>
    </xf>
    <xf numFmtId="0" fontId="0" fillId="0" borderId="0" xfId="0" applyAlignment="1">
      <alignment vertical="center"/>
    </xf>
    <xf numFmtId="9" fontId="0" fillId="0" borderId="1" xfId="7" applyFont="1" applyBorder="1" applyAlignment="1">
      <alignment vertical="center"/>
    </xf>
    <xf numFmtId="0" fontId="0" fillId="0" borderId="6" xfId="0" applyBorder="1" applyAlignment="1">
      <alignment vertical="center"/>
    </xf>
    <xf numFmtId="49" fontId="0" fillId="0" borderId="1" xfId="0" applyNumberFormat="1" applyBorder="1" applyAlignment="1">
      <alignment horizontal="left" vertical="center"/>
    </xf>
    <xf numFmtId="0" fontId="12" fillId="0" borderId="0" xfId="8"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left"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0" fillId="0" borderId="0" xfId="0" applyAlignment="1">
      <alignment horizontal="center" vertical="center"/>
    </xf>
    <xf numFmtId="0" fontId="19" fillId="0" borderId="0" xfId="0" applyFont="1" applyAlignment="1">
      <alignment vertical="center"/>
    </xf>
    <xf numFmtId="0" fontId="20" fillId="0" borderId="1" xfId="0" applyFont="1" applyBorder="1" applyAlignment="1">
      <alignment horizontal="left" vertical="center"/>
    </xf>
    <xf numFmtId="0" fontId="21" fillId="0" borderId="0" xfId="0" applyFont="1" applyAlignment="1">
      <alignment vertical="center"/>
    </xf>
    <xf numFmtId="0" fontId="0" fillId="0" borderId="6" xfId="0" applyBorder="1" applyAlignment="1">
      <alignment horizontal="center" vertical="center"/>
    </xf>
    <xf numFmtId="167" fontId="0" fillId="7" borderId="1" xfId="5" applyNumberFormat="1" applyFont="1" applyFill="1" applyBorder="1" applyAlignment="1">
      <alignment vertical="center"/>
    </xf>
    <xf numFmtId="167" fontId="0" fillId="7" borderId="6" xfId="5" applyNumberFormat="1" applyFont="1" applyFill="1" applyBorder="1" applyAlignment="1">
      <alignment vertical="center"/>
    </xf>
    <xf numFmtId="167" fontId="5" fillId="7" borderId="1" xfId="5" applyNumberFormat="1" applyFont="1" applyFill="1" applyBorder="1" applyAlignment="1">
      <alignment horizontal="center" vertical="center"/>
    </xf>
    <xf numFmtId="167" fontId="0" fillId="7" borderId="1" xfId="5" applyNumberFormat="1" applyFont="1" applyFill="1" applyBorder="1" applyAlignment="1">
      <alignment horizontal="center" vertical="center"/>
    </xf>
    <xf numFmtId="167" fontId="19" fillId="7" borderId="1" xfId="5" applyNumberFormat="1" applyFont="1" applyFill="1" applyBorder="1" applyAlignment="1">
      <alignment horizontal="center" vertical="center"/>
    </xf>
    <xf numFmtId="167" fontId="19" fillId="7" borderId="1" xfId="5" applyNumberFormat="1" applyFont="1" applyFill="1" applyBorder="1" applyAlignment="1">
      <alignment vertical="center"/>
    </xf>
    <xf numFmtId="9" fontId="0" fillId="0" borderId="6" xfId="7" applyFont="1" applyBorder="1" applyAlignment="1">
      <alignment vertical="center"/>
    </xf>
    <xf numFmtId="9" fontId="5" fillId="0" borderId="1" xfId="7" applyFont="1" applyBorder="1" applyAlignment="1">
      <alignment horizontal="center" vertical="center"/>
    </xf>
    <xf numFmtId="9" fontId="19" fillId="0" borderId="1" xfId="7" applyFont="1" applyBorder="1" applyAlignment="1">
      <alignment horizontal="center" vertical="center"/>
    </xf>
    <xf numFmtId="9" fontId="0" fillId="0" borderId="1" xfId="7" applyFont="1" applyBorder="1" applyAlignment="1">
      <alignment horizontal="center" vertical="center"/>
    </xf>
    <xf numFmtId="9" fontId="0" fillId="0" borderId="6" xfId="7" applyFont="1" applyBorder="1" applyAlignment="1">
      <alignment horizontal="center" vertical="center"/>
    </xf>
    <xf numFmtId="0" fontId="5" fillId="0" borderId="1" xfId="0" applyFont="1" applyBorder="1" applyAlignment="1">
      <alignment horizontal="left" vertical="center"/>
    </xf>
    <xf numFmtId="0" fontId="19" fillId="0" borderId="1" xfId="0" applyFont="1" applyBorder="1" applyAlignment="1">
      <alignment horizontal="left" vertical="center"/>
    </xf>
    <xf numFmtId="0" fontId="0" fillId="7" borderId="1" xfId="0" applyFill="1" applyBorder="1" applyAlignment="1">
      <alignment horizontal="center" vertical="center"/>
    </xf>
    <xf numFmtId="0" fontId="0" fillId="7" borderId="6" xfId="0" applyFill="1" applyBorder="1" applyAlignment="1">
      <alignment horizontal="center" vertical="center"/>
    </xf>
    <xf numFmtId="0" fontId="5" fillId="7" borderId="1" xfId="0" applyFont="1" applyFill="1" applyBorder="1" applyAlignment="1">
      <alignment horizontal="center" vertical="center"/>
    </xf>
    <xf numFmtId="0" fontId="19" fillId="7" borderId="1" xfId="0" applyFont="1" applyFill="1" applyBorder="1" applyAlignment="1">
      <alignment horizontal="center" vertical="center"/>
    </xf>
    <xf numFmtId="0" fontId="1" fillId="8" borderId="1" xfId="0" applyFont="1" applyFill="1" applyBorder="1" applyAlignment="1">
      <alignment vertical="center"/>
    </xf>
    <xf numFmtId="0" fontId="0" fillId="6" borderId="6" xfId="0" applyFill="1" applyBorder="1" applyAlignment="1">
      <alignment vertical="center"/>
    </xf>
    <xf numFmtId="0" fontId="12" fillId="0" borderId="0" xfId="8" applyAlignment="1">
      <alignment horizontal="center" vertical="center"/>
    </xf>
    <xf numFmtId="0" fontId="0" fillId="8" borderId="1" xfId="0" applyFill="1" applyBorder="1" applyAlignment="1">
      <alignment horizontal="left" vertical="center"/>
    </xf>
    <xf numFmtId="0" fontId="0" fillId="8" borderId="1" xfId="0" applyFill="1" applyBorder="1" applyAlignment="1">
      <alignment vertical="center"/>
    </xf>
    <xf numFmtId="0" fontId="0" fillId="8" borderId="0" xfId="0" applyFill="1" applyAlignment="1">
      <alignment vertical="center"/>
    </xf>
    <xf numFmtId="0" fontId="0" fillId="5" borderId="1" xfId="0" applyFill="1" applyBorder="1" applyAlignment="1">
      <alignment horizontal="left" vertical="center"/>
    </xf>
    <xf numFmtId="0" fontId="4" fillId="0" borderId="1" xfId="4" applyBorder="1" applyAlignment="1">
      <alignment horizontal="left" vertical="center"/>
    </xf>
    <xf numFmtId="0" fontId="13" fillId="0" borderId="1" xfId="8" applyFont="1" applyBorder="1" applyAlignment="1">
      <alignment horizontal="left" vertical="center"/>
    </xf>
    <xf numFmtId="0" fontId="0" fillId="0" borderId="5" xfId="0" applyBorder="1" applyAlignment="1">
      <alignment horizontal="left" vertical="center"/>
    </xf>
    <xf numFmtId="0" fontId="20" fillId="0" borderId="1" xfId="4" applyFont="1" applyBorder="1" applyAlignment="1">
      <alignment horizontal="left" vertical="center"/>
    </xf>
    <xf numFmtId="0" fontId="0" fillId="0" borderId="5" xfId="0" applyBorder="1" applyAlignment="1">
      <alignment vertical="center"/>
    </xf>
    <xf numFmtId="0" fontId="21" fillId="0" borderId="1" xfId="0" applyFont="1" applyBorder="1" applyAlignment="1">
      <alignment horizontal="center" vertical="center"/>
    </xf>
    <xf numFmtId="0" fontId="12" fillId="0" borderId="1" xfId="8" applyBorder="1" applyAlignment="1">
      <alignment horizontal="center" vertical="center"/>
    </xf>
    <xf numFmtId="0" fontId="0" fillId="0" borderId="5" xfId="0" applyBorder="1" applyAlignment="1">
      <alignment horizontal="center" vertical="center"/>
    </xf>
    <xf numFmtId="167" fontId="12" fillId="7" borderId="1" xfId="5" applyNumberFormat="1" applyFont="1" applyFill="1" applyBorder="1" applyAlignment="1">
      <alignment vertical="center"/>
    </xf>
    <xf numFmtId="9" fontId="21" fillId="0" borderId="1" xfId="7" applyFont="1" applyBorder="1" applyAlignment="1">
      <alignment horizontal="center" vertical="center"/>
    </xf>
    <xf numFmtId="0" fontId="0" fillId="7" borderId="5" xfId="0" applyFill="1" applyBorder="1" applyAlignment="1">
      <alignment horizontal="center" vertical="center"/>
    </xf>
    <xf numFmtId="168" fontId="3" fillId="2" borderId="1" xfId="5" applyNumberFormat="1" applyFont="1" applyFill="1" applyBorder="1" applyAlignment="1">
      <alignment horizontal="center" vertical="center" wrapText="1"/>
    </xf>
    <xf numFmtId="168" fontId="1" fillId="0" borderId="1" xfId="5" applyNumberFormat="1" applyFont="1" applyBorder="1" applyAlignment="1">
      <alignment vertical="center"/>
    </xf>
    <xf numFmtId="168" fontId="1" fillId="0" borderId="0" xfId="5" applyNumberFormat="1" applyFont="1" applyAlignment="1">
      <alignment vertical="center"/>
    </xf>
    <xf numFmtId="168" fontId="0" fillId="7" borderId="1" xfId="5" applyNumberFormat="1" applyFont="1" applyFill="1" applyBorder="1" applyAlignment="1">
      <alignment vertical="center"/>
    </xf>
    <xf numFmtId="168" fontId="0" fillId="7" borderId="6" xfId="5" applyNumberFormat="1" applyFont="1" applyFill="1" applyBorder="1" applyAlignment="1">
      <alignment vertical="center"/>
    </xf>
    <xf numFmtId="168" fontId="5" fillId="7" borderId="1" xfId="5" applyNumberFormat="1" applyFont="1" applyFill="1" applyBorder="1" applyAlignment="1">
      <alignment horizontal="center" vertical="center"/>
    </xf>
    <xf numFmtId="168" fontId="12" fillId="7" borderId="1" xfId="5" applyNumberFormat="1" applyFont="1" applyFill="1" applyBorder="1" applyAlignment="1">
      <alignment horizontal="center" vertical="center"/>
    </xf>
    <xf numFmtId="168" fontId="0" fillId="7" borderId="5" xfId="5" applyNumberFormat="1" applyFont="1" applyFill="1" applyBorder="1" applyAlignment="1">
      <alignment vertical="center"/>
    </xf>
    <xf numFmtId="168" fontId="0" fillId="7" borderId="1" xfId="5" applyNumberFormat="1" applyFont="1" applyFill="1" applyBorder="1" applyAlignment="1">
      <alignment horizontal="center" vertical="center"/>
    </xf>
    <xf numFmtId="168" fontId="19" fillId="7" borderId="1" xfId="5" applyNumberFormat="1" applyFont="1" applyFill="1" applyBorder="1" applyAlignment="1">
      <alignment vertical="center"/>
    </xf>
    <xf numFmtId="168" fontId="21" fillId="7" borderId="1" xfId="5" applyNumberFormat="1" applyFont="1" applyFill="1" applyBorder="1" applyAlignment="1">
      <alignment vertical="center"/>
    </xf>
    <xf numFmtId="0" fontId="0" fillId="7" borderId="1" xfId="0" applyFill="1" applyBorder="1" applyAlignment="1">
      <alignment vertical="center"/>
    </xf>
    <xf numFmtId="168" fontId="12" fillId="7" borderId="1" xfId="5" applyNumberFormat="1" applyFont="1" applyFill="1" applyBorder="1" applyAlignment="1">
      <alignment vertical="center"/>
    </xf>
    <xf numFmtId="168" fontId="19" fillId="7" borderId="1" xfId="5" applyNumberFormat="1" applyFont="1" applyFill="1" applyBorder="1" applyAlignment="1">
      <alignment horizontal="center" vertical="center"/>
    </xf>
    <xf numFmtId="168" fontId="13" fillId="7" borderId="1" xfId="5" applyNumberFormat="1" applyFont="1" applyFill="1" applyBorder="1" applyAlignment="1">
      <alignment vertical="center"/>
    </xf>
    <xf numFmtId="168" fontId="18" fillId="7" borderId="1" xfId="5" applyNumberFormat="1" applyFont="1" applyFill="1" applyBorder="1" applyAlignment="1">
      <alignment horizontal="center" vertical="center"/>
    </xf>
    <xf numFmtId="168" fontId="18" fillId="7" borderId="1" xfId="5" applyNumberFormat="1" applyFont="1" applyFill="1" applyBorder="1" applyAlignment="1">
      <alignment vertical="center"/>
    </xf>
    <xf numFmtId="0" fontId="0" fillId="7" borderId="1" xfId="0" applyFill="1" applyBorder="1" applyAlignment="1">
      <alignment horizontal="right" vertical="center"/>
    </xf>
    <xf numFmtId="0" fontId="0" fillId="7" borderId="6" xfId="0" applyFill="1" applyBorder="1" applyAlignment="1">
      <alignment horizontal="right" vertical="center"/>
    </xf>
    <xf numFmtId="0" fontId="0" fillId="7" borderId="5" xfId="0" applyFill="1" applyBorder="1" applyAlignment="1">
      <alignment horizontal="right" vertical="center"/>
    </xf>
    <xf numFmtId="0" fontId="19" fillId="7" borderId="1" xfId="0" applyFont="1" applyFill="1" applyBorder="1" applyAlignment="1">
      <alignment horizontal="right" vertical="center"/>
    </xf>
    <xf numFmtId="9" fontId="3" fillId="2" borderId="1" xfId="7" applyFont="1" applyFill="1" applyBorder="1" applyAlignment="1">
      <alignment horizontal="center" vertical="center" wrapText="1"/>
    </xf>
    <xf numFmtId="9" fontId="21" fillId="0" borderId="1" xfId="7" applyFont="1" applyBorder="1" applyAlignment="1">
      <alignment vertical="center"/>
    </xf>
    <xf numFmtId="9" fontId="1" fillId="0" borderId="0" xfId="7" applyFont="1" applyAlignment="1">
      <alignment vertical="center"/>
    </xf>
    <xf numFmtId="9" fontId="1" fillId="0" borderId="1" xfId="7" applyFont="1" applyBorder="1" applyAlignment="1">
      <alignment horizontal="center" vertical="center"/>
    </xf>
    <xf numFmtId="9" fontId="1" fillId="0" borderId="0" xfId="7" applyFont="1" applyAlignment="1">
      <alignment horizontal="center" vertical="center"/>
    </xf>
    <xf numFmtId="9" fontId="0" fillId="0" borderId="1" xfId="7" applyFont="1" applyBorder="1" applyAlignment="1">
      <alignment horizontal="right" vertical="center"/>
    </xf>
    <xf numFmtId="9" fontId="0" fillId="0" borderId="6" xfId="7" applyFont="1" applyBorder="1" applyAlignment="1">
      <alignment horizontal="right" vertical="center"/>
    </xf>
    <xf numFmtId="9" fontId="12" fillId="0" borderId="1" xfId="7" applyFont="1" applyBorder="1" applyAlignment="1">
      <alignment horizontal="right" vertical="center"/>
    </xf>
    <xf numFmtId="9" fontId="5" fillId="0" borderId="1" xfId="7" applyFont="1" applyBorder="1" applyAlignment="1">
      <alignment horizontal="right" vertical="center"/>
    </xf>
    <xf numFmtId="9" fontId="19" fillId="0" borderId="1" xfId="7" applyFont="1" applyBorder="1" applyAlignment="1">
      <alignment horizontal="right" vertical="center"/>
    </xf>
    <xf numFmtId="9" fontId="21" fillId="0" borderId="1" xfId="7" applyFont="1" applyBorder="1" applyAlignment="1">
      <alignment horizontal="right" vertical="center"/>
    </xf>
    <xf numFmtId="168" fontId="0" fillId="7" borderId="1" xfId="5" applyNumberFormat="1" applyFont="1" applyFill="1" applyBorder="1" applyAlignment="1">
      <alignment horizontal="right" vertical="center"/>
    </xf>
    <xf numFmtId="168" fontId="0" fillId="7" borderId="6" xfId="5" applyNumberFormat="1" applyFont="1" applyFill="1" applyBorder="1" applyAlignment="1">
      <alignment horizontal="right" vertical="center"/>
    </xf>
    <xf numFmtId="168" fontId="0" fillId="7" borderId="5" xfId="5" applyNumberFormat="1" applyFont="1" applyFill="1" applyBorder="1" applyAlignment="1">
      <alignment horizontal="right" vertical="center"/>
    </xf>
    <xf numFmtId="168" fontId="12" fillId="7" borderId="1" xfId="5" applyNumberFormat="1" applyFont="1" applyFill="1" applyBorder="1" applyAlignment="1">
      <alignment horizontal="right" vertical="center"/>
    </xf>
    <xf numFmtId="168" fontId="5" fillId="7" borderId="1" xfId="5" applyNumberFormat="1" applyFont="1" applyFill="1" applyBorder="1" applyAlignment="1">
      <alignment horizontal="right" vertical="center"/>
    </xf>
    <xf numFmtId="168" fontId="19" fillId="7" borderId="1" xfId="5" applyNumberFormat="1" applyFont="1" applyFill="1" applyBorder="1" applyAlignment="1">
      <alignment horizontal="right" vertical="center"/>
    </xf>
    <xf numFmtId="168" fontId="0" fillId="6" borderId="1" xfId="5" applyNumberFormat="1" applyFont="1" applyFill="1" applyBorder="1" applyAlignment="1">
      <alignment vertical="center"/>
    </xf>
    <xf numFmtId="168" fontId="0" fillId="6" borderId="6" xfId="5" applyNumberFormat="1" applyFont="1" applyFill="1" applyBorder="1" applyAlignment="1">
      <alignment vertical="center"/>
    </xf>
    <xf numFmtId="168" fontId="0" fillId="6" borderId="0" xfId="5" applyNumberFormat="1" applyFont="1" applyFill="1" applyBorder="1" applyAlignment="1">
      <alignment vertical="center"/>
    </xf>
    <xf numFmtId="168" fontId="13" fillId="6" borderId="1" xfId="5" applyNumberFormat="1" applyFont="1" applyFill="1" applyBorder="1" applyAlignment="1">
      <alignment vertical="center"/>
    </xf>
    <xf numFmtId="168" fontId="0" fillId="6" borderId="1" xfId="5" applyNumberFormat="1" applyFont="1" applyFill="1" applyBorder="1" applyAlignment="1">
      <alignment horizontal="center" vertical="center"/>
    </xf>
    <xf numFmtId="168" fontId="18" fillId="6" borderId="1" xfId="5" applyNumberFormat="1" applyFont="1" applyFill="1" applyBorder="1" applyAlignment="1">
      <alignment horizontal="center" vertical="center"/>
    </xf>
    <xf numFmtId="168" fontId="18" fillId="6" borderId="1" xfId="5" applyNumberFormat="1" applyFont="1" applyFill="1" applyBorder="1" applyAlignment="1">
      <alignment vertical="center"/>
    </xf>
    <xf numFmtId="168" fontId="0" fillId="6" borderId="1" xfId="5" applyNumberFormat="1" applyFont="1" applyFill="1" applyBorder="1" applyAlignment="1">
      <alignment horizontal="center"/>
    </xf>
    <xf numFmtId="168" fontId="19" fillId="6" borderId="1" xfId="5" applyNumberFormat="1" applyFont="1" applyFill="1" applyBorder="1" applyAlignment="1">
      <alignment horizontal="center" vertical="center"/>
    </xf>
    <xf numFmtId="168" fontId="19" fillId="6" borderId="1" xfId="5" applyNumberFormat="1" applyFont="1" applyFill="1" applyBorder="1" applyAlignment="1">
      <alignment vertical="center"/>
    </xf>
    <xf numFmtId="168" fontId="21" fillId="6" borderId="1" xfId="5" applyNumberFormat="1" applyFont="1" applyFill="1" applyBorder="1" applyAlignment="1">
      <alignment vertical="center"/>
    </xf>
    <xf numFmtId="168" fontId="0" fillId="6" borderId="5" xfId="5" applyNumberFormat="1" applyFont="1" applyFill="1" applyBorder="1" applyAlignment="1">
      <alignment vertical="center"/>
    </xf>
    <xf numFmtId="168" fontId="12" fillId="6" borderId="1" xfId="5" applyNumberFormat="1" applyFont="1" applyFill="1" applyBorder="1" applyAlignment="1">
      <alignment horizontal="center" vertical="center"/>
    </xf>
    <xf numFmtId="168" fontId="5" fillId="6" borderId="1" xfId="5" applyNumberFormat="1" applyFont="1" applyFill="1" applyBorder="1" applyAlignment="1">
      <alignment horizontal="center" vertical="center"/>
    </xf>
    <xf numFmtId="0" fontId="0" fillId="6" borderId="1" xfId="0" applyFill="1" applyBorder="1" applyAlignment="1">
      <alignment vertical="center"/>
    </xf>
    <xf numFmtId="166" fontId="19" fillId="6" borderId="1" xfId="0" applyNumberFormat="1" applyFont="1" applyFill="1" applyBorder="1" applyAlignment="1">
      <alignment horizontal="center" vertical="center"/>
    </xf>
    <xf numFmtId="3" fontId="0" fillId="6" borderId="1" xfId="0" applyNumberFormat="1" applyFill="1" applyBorder="1" applyAlignment="1">
      <alignment vertical="center"/>
    </xf>
    <xf numFmtId="0" fontId="19" fillId="6" borderId="1" xfId="0" applyFont="1" applyFill="1" applyBorder="1" applyAlignment="1">
      <alignment vertical="center"/>
    </xf>
    <xf numFmtId="164" fontId="0" fillId="6" borderId="1" xfId="5" applyFont="1" applyFill="1" applyBorder="1" applyAlignment="1">
      <alignment vertical="center"/>
    </xf>
    <xf numFmtId="168" fontId="12" fillId="6" borderId="1" xfId="5" applyNumberFormat="1" applyFont="1" applyFill="1" applyBorder="1" applyAlignment="1">
      <alignment vertical="center"/>
    </xf>
    <xf numFmtId="165" fontId="0" fillId="6" borderId="1" xfId="9" applyFont="1" applyFill="1" applyBorder="1" applyAlignment="1">
      <alignment horizontal="center"/>
    </xf>
    <xf numFmtId="44" fontId="5" fillId="6" borderId="1" xfId="6" applyFont="1" applyFill="1" applyBorder="1" applyAlignment="1">
      <alignment horizontal="center"/>
    </xf>
    <xf numFmtId="4" fontId="0" fillId="6" borderId="1" xfId="0" applyNumberFormat="1" applyFill="1" applyBorder="1" applyAlignment="1">
      <alignment vertical="center"/>
    </xf>
    <xf numFmtId="4" fontId="0" fillId="6" borderId="1" xfId="0" applyNumberFormat="1" applyFill="1" applyBorder="1" applyAlignment="1">
      <alignment horizontal="center" vertical="center"/>
    </xf>
    <xf numFmtId="0" fontId="0" fillId="6" borderId="1" xfId="0" applyFill="1" applyBorder="1"/>
    <xf numFmtId="168" fontId="12" fillId="9" borderId="1" xfId="5" applyNumberFormat="1" applyFont="1" applyFill="1" applyBorder="1" applyAlignment="1">
      <alignment vertical="center"/>
    </xf>
    <xf numFmtId="44" fontId="0" fillId="6" borderId="1" xfId="6" applyFont="1" applyFill="1" applyBorder="1" applyAlignment="1">
      <alignment vertical="center"/>
    </xf>
    <xf numFmtId="44" fontId="0" fillId="6" borderId="6" xfId="6" applyFont="1" applyFill="1" applyBorder="1" applyAlignment="1">
      <alignment vertical="center"/>
    </xf>
    <xf numFmtId="44" fontId="0" fillId="6" borderId="0" xfId="6" applyFont="1" applyFill="1" applyBorder="1" applyAlignment="1">
      <alignment vertical="center"/>
    </xf>
    <xf numFmtId="44" fontId="0" fillId="6" borderId="1" xfId="6" applyFont="1" applyFill="1" applyBorder="1" applyAlignment="1">
      <alignment horizontal="center"/>
    </xf>
    <xf numFmtId="44" fontId="5" fillId="6" borderId="1" xfId="6" applyFont="1" applyFill="1" applyBorder="1" applyAlignment="1"/>
    <xf numFmtId="44" fontId="14" fillId="6" borderId="1" xfId="6" applyFont="1" applyFill="1" applyBorder="1" applyAlignment="1">
      <alignment vertical="center"/>
    </xf>
    <xf numFmtId="44" fontId="0" fillId="6" borderId="1" xfId="6" applyFont="1" applyFill="1" applyBorder="1" applyAlignment="1">
      <alignment horizontal="center" vertical="center"/>
    </xf>
    <xf numFmtId="44" fontId="19" fillId="6" borderId="1" xfId="6" applyFont="1" applyFill="1" applyBorder="1" applyAlignment="1">
      <alignment vertical="center"/>
    </xf>
    <xf numFmtId="44" fontId="21" fillId="6" borderId="1" xfId="6" applyFont="1" applyFill="1" applyBorder="1" applyAlignment="1">
      <alignment vertical="center"/>
    </xf>
    <xf numFmtId="169" fontId="3" fillId="2" borderId="1" xfId="7" applyNumberFormat="1" applyFont="1" applyFill="1" applyBorder="1" applyAlignment="1">
      <alignment horizontal="center" vertical="center" wrapText="1"/>
    </xf>
    <xf numFmtId="169" fontId="1" fillId="0" borderId="0" xfId="7" applyNumberFormat="1" applyFont="1" applyAlignment="1">
      <alignment vertical="center"/>
    </xf>
    <xf numFmtId="169" fontId="0" fillId="6" borderId="1" xfId="7" applyNumberFormat="1" applyFont="1" applyFill="1" applyBorder="1" applyAlignment="1">
      <alignment horizontal="center" vertical="center"/>
    </xf>
    <xf numFmtId="169" fontId="0" fillId="6" borderId="6" xfId="7" applyNumberFormat="1" applyFont="1" applyFill="1" applyBorder="1" applyAlignment="1">
      <alignment horizontal="center" vertical="center"/>
    </xf>
    <xf numFmtId="169" fontId="5" fillId="6" borderId="1" xfId="7" applyNumberFormat="1" applyFont="1" applyFill="1" applyBorder="1" applyAlignment="1">
      <alignment horizontal="center" vertical="center"/>
    </xf>
    <xf numFmtId="169" fontId="19" fillId="6" borderId="1" xfId="7" applyNumberFormat="1" applyFont="1" applyFill="1" applyBorder="1" applyAlignment="1">
      <alignment horizontal="center" vertical="center"/>
    </xf>
    <xf numFmtId="169" fontId="21" fillId="6" borderId="1" xfId="7" applyNumberFormat="1" applyFont="1" applyFill="1" applyBorder="1" applyAlignment="1">
      <alignment horizontal="center" vertical="center"/>
    </xf>
    <xf numFmtId="10" fontId="3" fillId="2" borderId="1" xfId="7" applyNumberFormat="1" applyFont="1" applyFill="1" applyBorder="1" applyAlignment="1">
      <alignment horizontal="center" vertical="center" wrapText="1"/>
    </xf>
    <xf numFmtId="10" fontId="1" fillId="0" borderId="0" xfId="7" applyNumberFormat="1" applyFont="1" applyAlignment="1">
      <alignment vertical="center"/>
    </xf>
    <xf numFmtId="10" fontId="12" fillId="6" borderId="1" xfId="7" applyNumberFormat="1" applyFont="1" applyFill="1" applyBorder="1" applyAlignment="1">
      <alignment horizontal="center" vertical="center"/>
    </xf>
    <xf numFmtId="10" fontId="5" fillId="6" borderId="1" xfId="7" applyNumberFormat="1" applyFont="1" applyFill="1" applyBorder="1" applyAlignment="1">
      <alignment horizontal="center" vertical="center"/>
    </xf>
    <xf numFmtId="10" fontId="19" fillId="6" borderId="1" xfId="7" applyNumberFormat="1" applyFont="1" applyFill="1" applyBorder="1" applyAlignment="1">
      <alignment horizontal="center" vertical="center"/>
    </xf>
    <xf numFmtId="10" fontId="0" fillId="6" borderId="1" xfId="7" applyNumberFormat="1" applyFont="1" applyFill="1" applyBorder="1" applyAlignment="1">
      <alignment horizontal="center" vertical="center"/>
    </xf>
    <xf numFmtId="10" fontId="0" fillId="6" borderId="6" xfId="7" applyNumberFormat="1" applyFont="1" applyFill="1" applyBorder="1" applyAlignment="1">
      <alignment horizontal="center" vertical="center"/>
    </xf>
    <xf numFmtId="9" fontId="22" fillId="0" borderId="1" xfId="0" applyNumberFormat="1"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1" fillId="0" borderId="1" xfId="0" applyFont="1" applyBorder="1" applyAlignment="1">
      <alignment horizontal="center" vertical="center"/>
    </xf>
    <xf numFmtId="0" fontId="23" fillId="0" borderId="0" xfId="8" applyFont="1" applyAlignment="1">
      <alignment vertical="center"/>
    </xf>
    <xf numFmtId="169" fontId="1" fillId="0" borderId="1" xfId="7" applyNumberFormat="1" applyFont="1" applyBorder="1" applyAlignment="1">
      <alignment horizontal="center" vertical="center"/>
    </xf>
    <xf numFmtId="168" fontId="0" fillId="0" borderId="1" xfId="5" applyNumberFormat="1" applyFont="1" applyBorder="1" applyAlignment="1">
      <alignment vertical="center"/>
    </xf>
    <xf numFmtId="168" fontId="0" fillId="0" borderId="6" xfId="5" applyNumberFormat="1" applyFont="1" applyBorder="1" applyAlignment="1">
      <alignment vertical="center"/>
    </xf>
    <xf numFmtId="168" fontId="22" fillId="0" borderId="1" xfId="5" applyNumberFormat="1" applyFont="1" applyBorder="1" applyAlignment="1">
      <alignment vertical="center"/>
    </xf>
    <xf numFmtId="168" fontId="12" fillId="0" borderId="1" xfId="5" applyNumberFormat="1" applyFont="1" applyBorder="1" applyAlignment="1">
      <alignment horizontal="center" vertical="center"/>
    </xf>
    <xf numFmtId="168" fontId="5" fillId="0" borderId="1" xfId="5" applyNumberFormat="1" applyFont="1" applyBorder="1" applyAlignment="1">
      <alignment horizontal="center" vertical="center"/>
    </xf>
    <xf numFmtId="168" fontId="1" fillId="0" borderId="1" xfId="5" applyNumberFormat="1" applyFont="1" applyBorder="1" applyAlignment="1">
      <alignment horizontal="center" vertical="center"/>
    </xf>
    <xf numFmtId="168" fontId="0" fillId="0" borderId="1" xfId="5" applyNumberFormat="1" applyFont="1" applyBorder="1" applyAlignment="1">
      <alignment horizontal="center" vertical="center"/>
    </xf>
    <xf numFmtId="168" fontId="19" fillId="0" borderId="1" xfId="5" applyNumberFormat="1" applyFont="1" applyBorder="1" applyAlignment="1">
      <alignment vertical="center"/>
    </xf>
    <xf numFmtId="168" fontId="21" fillId="0" borderId="1" xfId="5" applyNumberFormat="1" applyFont="1" applyBorder="1" applyAlignment="1">
      <alignment vertical="center"/>
    </xf>
    <xf numFmtId="168" fontId="0" fillId="0" borderId="6" xfId="5" applyNumberFormat="1" applyFont="1" applyBorder="1" applyAlignment="1">
      <alignment horizontal="center" vertical="center"/>
    </xf>
    <xf numFmtId="168" fontId="19" fillId="0" borderId="1" xfId="5" applyNumberFormat="1" applyFont="1" applyBorder="1" applyAlignment="1">
      <alignment horizontal="center" vertical="center"/>
    </xf>
    <xf numFmtId="168" fontId="21" fillId="0" borderId="1" xfId="5" applyNumberFormat="1" applyFont="1" applyBorder="1" applyAlignment="1">
      <alignment horizontal="center" vertical="center"/>
    </xf>
    <xf numFmtId="9" fontId="0" fillId="0" borderId="1" xfId="7" applyFont="1" applyFill="1" applyBorder="1" applyAlignment="1">
      <alignment horizontal="center" vertical="center"/>
    </xf>
    <xf numFmtId="9" fontId="0" fillId="0" borderId="1" xfId="7" applyFont="1" applyFill="1" applyBorder="1" applyAlignment="1">
      <alignment horizontal="right" vertical="center"/>
    </xf>
    <xf numFmtId="9" fontId="0" fillId="0" borderId="6" xfId="7" applyFont="1" applyFill="1" applyBorder="1" applyAlignment="1">
      <alignment horizontal="right" vertical="center"/>
    </xf>
    <xf numFmtId="9" fontId="22" fillId="0" borderId="1" xfId="7" applyFont="1" applyBorder="1" applyAlignment="1">
      <alignment horizontal="center" vertical="center"/>
    </xf>
    <xf numFmtId="9" fontId="17" fillId="0" borderId="1" xfId="7" applyFont="1" applyBorder="1" applyAlignment="1">
      <alignment horizontal="center" vertical="center"/>
    </xf>
    <xf numFmtId="9" fontId="12" fillId="0" borderId="1" xfId="7" applyFont="1" applyBorder="1" applyAlignment="1">
      <alignment horizontal="center" vertical="center"/>
    </xf>
    <xf numFmtId="168" fontId="1" fillId="7" borderId="1" xfId="5" applyNumberFormat="1" applyFont="1" applyFill="1" applyBorder="1" applyAlignment="1">
      <alignment vertical="center"/>
    </xf>
    <xf numFmtId="168" fontId="22" fillId="7" borderId="1" xfId="5" applyNumberFormat="1" applyFont="1" applyFill="1" applyBorder="1" applyAlignment="1">
      <alignment vertical="center"/>
    </xf>
    <xf numFmtId="168" fontId="1" fillId="7" borderId="1" xfId="5" applyNumberFormat="1" applyFont="1" applyFill="1" applyBorder="1" applyAlignment="1">
      <alignment horizontal="center" vertical="center"/>
    </xf>
    <xf numFmtId="9" fontId="22" fillId="0" borderId="1" xfId="7" applyFont="1" applyBorder="1" applyAlignment="1">
      <alignment vertical="center"/>
    </xf>
    <xf numFmtId="0" fontId="1" fillId="8" borderId="0" xfId="0" applyFont="1" applyFill="1" applyAlignment="1">
      <alignment vertical="center"/>
    </xf>
    <xf numFmtId="169" fontId="1" fillId="8" borderId="1" xfId="7" applyNumberFormat="1" applyFont="1" applyFill="1" applyBorder="1" applyAlignment="1">
      <alignment horizontal="center" vertical="center"/>
    </xf>
    <xf numFmtId="9" fontId="1" fillId="8" borderId="1" xfId="7" applyFont="1" applyFill="1" applyBorder="1" applyAlignment="1">
      <alignment vertical="center"/>
    </xf>
    <xf numFmtId="10" fontId="1" fillId="8" borderId="1" xfId="7" applyNumberFormat="1" applyFont="1" applyFill="1" applyBorder="1" applyAlignment="1">
      <alignment vertical="center"/>
    </xf>
    <xf numFmtId="0" fontId="0" fillId="0" borderId="4" xfId="0" applyBorder="1" applyAlignment="1">
      <alignment horizontal="left" vertical="center"/>
    </xf>
    <xf numFmtId="0" fontId="0" fillId="0" borderId="1" xfId="0" quotePrefix="1" applyBorder="1" applyAlignment="1">
      <alignment horizontal="left" vertical="center"/>
    </xf>
    <xf numFmtId="9" fontId="23" fillId="0" borderId="1" xfId="7" applyFont="1" applyBorder="1" applyAlignment="1">
      <alignment vertical="center"/>
    </xf>
    <xf numFmtId="9" fontId="0" fillId="0" borderId="7" xfId="7" applyFont="1" applyBorder="1" applyAlignment="1">
      <alignment vertical="center"/>
    </xf>
    <xf numFmtId="168" fontId="23" fillId="7" borderId="1" xfId="5" applyNumberFormat="1" applyFont="1" applyFill="1" applyBorder="1" applyAlignment="1">
      <alignment vertical="center"/>
    </xf>
    <xf numFmtId="168" fontId="0" fillId="7" borderId="7" xfId="5" applyNumberFormat="1" applyFont="1" applyFill="1" applyBorder="1" applyAlignment="1">
      <alignment vertical="center"/>
    </xf>
    <xf numFmtId="0" fontId="0" fillId="0" borderId="1" xfId="0" applyBorder="1" applyAlignment="1">
      <alignment horizontal="center"/>
    </xf>
    <xf numFmtId="168" fontId="0" fillId="7" borderId="6" xfId="5" applyNumberFormat="1" applyFont="1" applyFill="1" applyBorder="1" applyAlignment="1">
      <alignment horizontal="center" vertical="center"/>
    </xf>
    <xf numFmtId="168" fontId="23" fillId="0" borderId="1" xfId="5" applyNumberFormat="1" applyFont="1" applyBorder="1" applyAlignment="1">
      <alignment vertical="center"/>
    </xf>
    <xf numFmtId="168" fontId="0" fillId="0" borderId="7" xfId="5" applyNumberFormat="1" applyFont="1" applyBorder="1" applyAlignment="1">
      <alignment vertical="center"/>
    </xf>
    <xf numFmtId="168" fontId="0" fillId="0" borderId="7" xfId="5" applyNumberFormat="1" applyFont="1" applyBorder="1" applyAlignment="1">
      <alignment horizontal="center" vertical="center"/>
    </xf>
    <xf numFmtId="9" fontId="0" fillId="0" borderId="6" xfId="7" applyFont="1" applyFill="1" applyBorder="1" applyAlignment="1">
      <alignment horizontal="center" vertical="center"/>
    </xf>
    <xf numFmtId="9" fontId="23" fillId="0" borderId="1" xfId="7" applyFont="1" applyBorder="1" applyAlignment="1">
      <alignment horizontal="center" vertical="center"/>
    </xf>
    <xf numFmtId="9" fontId="0" fillId="0" borderId="7" xfId="7" applyFont="1" applyBorder="1" applyAlignment="1">
      <alignment horizontal="center" vertical="center"/>
    </xf>
    <xf numFmtId="0" fontId="23" fillId="0" borderId="1" xfId="8" applyFont="1" applyBorder="1" applyAlignment="1">
      <alignment horizontal="center" vertical="center"/>
    </xf>
    <xf numFmtId="0" fontId="0" fillId="0" borderId="7" xfId="0" applyBorder="1" applyAlignment="1">
      <alignment horizontal="center" vertical="center"/>
    </xf>
    <xf numFmtId="0" fontId="23" fillId="0" borderId="1" xfId="8" applyFont="1" applyBorder="1" applyAlignment="1">
      <alignment vertical="center"/>
    </xf>
    <xf numFmtId="0" fontId="21" fillId="0" borderId="5" xfId="0" applyFont="1" applyBorder="1" applyAlignment="1">
      <alignment horizontal="left" vertical="center"/>
    </xf>
    <xf numFmtId="0" fontId="21" fillId="7" borderId="5" xfId="0" applyFont="1" applyFill="1" applyBorder="1" applyAlignment="1">
      <alignment horizontal="center" vertical="center"/>
    </xf>
    <xf numFmtId="0" fontId="14" fillId="0" borderId="6" xfId="0" applyFont="1" applyBorder="1" applyAlignment="1">
      <alignment horizontal="left" vertical="center"/>
    </xf>
    <xf numFmtId="0" fontId="20" fillId="0" borderId="5" xfId="0" applyFont="1" applyBorder="1" applyAlignment="1">
      <alignment horizontal="left" vertical="center"/>
    </xf>
    <xf numFmtId="49" fontId="14" fillId="0" borderId="6" xfId="0" applyNumberFormat="1" applyFont="1" applyBorder="1" applyAlignment="1">
      <alignment horizontal="left" vertical="center"/>
    </xf>
    <xf numFmtId="0" fontId="20" fillId="0" borderId="5" xfId="4" applyFont="1" applyBorder="1" applyAlignment="1">
      <alignment horizontal="left" vertical="center"/>
    </xf>
    <xf numFmtId="0" fontId="5" fillId="0" borderId="4" xfId="0" applyFont="1" applyBorder="1" applyAlignment="1">
      <alignment horizontal="center" vertical="center"/>
    </xf>
    <xf numFmtId="0" fontId="14" fillId="0" borderId="0" xfId="0" applyFont="1" applyAlignment="1">
      <alignment horizontal="center" vertical="center"/>
    </xf>
    <xf numFmtId="9" fontId="21" fillId="0" borderId="5" xfId="7" applyFont="1" applyBorder="1" applyAlignment="1">
      <alignment horizontal="center" vertical="center"/>
    </xf>
    <xf numFmtId="168" fontId="21" fillId="7" borderId="5" xfId="5" applyNumberFormat="1" applyFont="1" applyFill="1" applyBorder="1" applyAlignment="1">
      <alignment vertical="center"/>
    </xf>
    <xf numFmtId="0" fontId="21" fillId="0" borderId="5" xfId="0" applyFont="1" applyBorder="1" applyAlignment="1">
      <alignment horizontal="center" vertical="center"/>
    </xf>
    <xf numFmtId="167" fontId="21" fillId="7" borderId="5" xfId="5" applyNumberFormat="1" applyFont="1" applyFill="1" applyBorder="1" applyAlignment="1">
      <alignment vertical="center"/>
    </xf>
    <xf numFmtId="169" fontId="1" fillId="0" borderId="6" xfId="7" applyNumberFormat="1" applyFont="1" applyBorder="1" applyAlignment="1">
      <alignment horizontal="center" vertical="center"/>
    </xf>
    <xf numFmtId="0" fontId="19" fillId="7" borderId="5" xfId="0" applyFont="1" applyFill="1" applyBorder="1" applyAlignment="1">
      <alignment horizontal="right" vertical="center"/>
    </xf>
    <xf numFmtId="0" fontId="21" fillId="7" borderId="5" xfId="0" applyFont="1" applyFill="1" applyBorder="1" applyAlignment="1">
      <alignment horizontal="right" vertical="center"/>
    </xf>
    <xf numFmtId="0" fontId="0" fillId="7" borderId="6" xfId="0" applyFill="1" applyBorder="1" applyAlignment="1">
      <alignment vertical="center"/>
    </xf>
    <xf numFmtId="0" fontId="19" fillId="0" borderId="5" xfId="0" applyFont="1" applyBorder="1" applyAlignment="1">
      <alignment horizontal="left" vertical="center"/>
    </xf>
    <xf numFmtId="0" fontId="19" fillId="7" borderId="5" xfId="0" applyFont="1" applyFill="1" applyBorder="1" applyAlignment="1">
      <alignment horizontal="center" vertical="center"/>
    </xf>
    <xf numFmtId="0" fontId="0" fillId="6" borderId="0" xfId="0" applyFill="1" applyAlignment="1">
      <alignment vertical="center"/>
    </xf>
    <xf numFmtId="168" fontId="20" fillId="6" borderId="0" xfId="5" applyNumberFormat="1" applyFont="1" applyFill="1" applyBorder="1" applyAlignment="1">
      <alignment vertical="center"/>
    </xf>
    <xf numFmtId="168" fontId="20" fillId="7" borderId="0" xfId="5" applyNumberFormat="1" applyFont="1" applyFill="1" applyBorder="1" applyAlignment="1">
      <alignment vertical="center"/>
    </xf>
    <xf numFmtId="0" fontId="21" fillId="0" borderId="5" xfId="0" applyFont="1" applyBorder="1" applyAlignment="1">
      <alignment vertical="center"/>
    </xf>
    <xf numFmtId="10" fontId="21" fillId="6" borderId="5" xfId="7" applyNumberFormat="1" applyFont="1" applyFill="1" applyBorder="1" applyAlignment="1">
      <alignment horizontal="center" vertical="center"/>
    </xf>
    <xf numFmtId="168" fontId="21" fillId="7" borderId="0" xfId="5" applyNumberFormat="1" applyFont="1" applyFill="1" applyBorder="1" applyAlignment="1">
      <alignment horizontal="right" vertical="center"/>
    </xf>
    <xf numFmtId="9" fontId="19" fillId="0" borderId="1" xfId="7" applyFont="1" applyFill="1" applyBorder="1" applyAlignment="1">
      <alignment horizontal="center" vertical="center"/>
    </xf>
    <xf numFmtId="0" fontId="1" fillId="0" borderId="0" xfId="0" applyFont="1" applyAlignment="1">
      <alignment horizontal="center"/>
    </xf>
    <xf numFmtId="168" fontId="1" fillId="0" borderId="1" xfId="0" applyNumberFormat="1" applyFont="1" applyBorder="1" applyAlignment="1">
      <alignment vertical="center"/>
    </xf>
    <xf numFmtId="9" fontId="12" fillId="0" borderId="1" xfId="7" applyFont="1" applyFill="1" applyBorder="1" applyAlignment="1">
      <alignment horizontal="center" vertical="center"/>
    </xf>
    <xf numFmtId="9" fontId="21" fillId="0" borderId="5" xfId="7" applyFont="1" applyFill="1" applyBorder="1" applyAlignment="1">
      <alignment horizontal="center" vertical="center"/>
    </xf>
    <xf numFmtId="9" fontId="5" fillId="0" borderId="1" xfId="7" applyFont="1" applyFill="1" applyBorder="1" applyAlignment="1">
      <alignment horizontal="center" vertical="center"/>
    </xf>
    <xf numFmtId="9" fontId="4" fillId="0" borderId="1" xfId="7" applyFont="1" applyBorder="1" applyAlignment="1">
      <alignment horizontal="center" vertical="center"/>
    </xf>
    <xf numFmtId="9" fontId="4" fillId="0" borderId="6" xfId="7" applyFont="1" applyBorder="1" applyAlignment="1">
      <alignment horizontal="center" vertical="center"/>
    </xf>
    <xf numFmtId="9" fontId="18" fillId="0" borderId="1" xfId="7" applyFont="1" applyBorder="1" applyAlignment="1">
      <alignment horizontal="center" vertical="center"/>
    </xf>
    <xf numFmtId="9" fontId="20" fillId="0" borderId="5" xfId="7" applyFont="1" applyBorder="1" applyAlignment="1">
      <alignment horizontal="center" vertical="center"/>
    </xf>
    <xf numFmtId="9" fontId="13" fillId="0" borderId="1" xfId="7" applyFont="1" applyBorder="1" applyAlignment="1">
      <alignment horizontal="center" vertical="center"/>
    </xf>
    <xf numFmtId="168" fontId="12" fillId="7" borderId="5" xfId="5" applyNumberFormat="1" applyFont="1" applyFill="1" applyBorder="1" applyAlignment="1">
      <alignment horizontal="center" vertical="center"/>
    </xf>
    <xf numFmtId="0" fontId="12" fillId="0" borderId="5" xfId="8" applyBorder="1" applyAlignment="1">
      <alignment horizontal="center" vertical="center"/>
    </xf>
    <xf numFmtId="0" fontId="19" fillId="0" borderId="6" xfId="0" applyFont="1" applyBorder="1" applyAlignment="1">
      <alignment horizontal="center" vertical="center"/>
    </xf>
    <xf numFmtId="168" fontId="19" fillId="7" borderId="6" xfId="5" applyNumberFormat="1" applyFont="1" applyFill="1" applyBorder="1" applyAlignment="1">
      <alignment vertical="center"/>
    </xf>
    <xf numFmtId="0" fontId="1" fillId="3" borderId="1" xfId="0" applyFont="1" applyFill="1" applyBorder="1" applyAlignment="1">
      <alignment horizontal="center" vertical="center"/>
    </xf>
    <xf numFmtId="9" fontId="0" fillId="3" borderId="1" xfId="7" applyFont="1" applyFill="1" applyBorder="1" applyAlignment="1">
      <alignment horizontal="center" vertical="center"/>
    </xf>
    <xf numFmtId="0" fontId="1" fillId="3" borderId="1" xfId="0" applyFont="1" applyFill="1" applyBorder="1" applyAlignment="1">
      <alignment vertical="center"/>
    </xf>
    <xf numFmtId="9" fontId="22" fillId="3" borderId="1" xfId="0" applyNumberFormat="1" applyFont="1" applyFill="1" applyBorder="1" applyAlignment="1">
      <alignment vertical="center"/>
    </xf>
    <xf numFmtId="9" fontId="1" fillId="3" borderId="1" xfId="7" applyFont="1" applyFill="1" applyBorder="1" applyAlignment="1">
      <alignment horizontal="center" vertical="center"/>
    </xf>
    <xf numFmtId="168" fontId="1" fillId="3" borderId="1" xfId="5" applyNumberFormat="1" applyFont="1" applyFill="1" applyBorder="1" applyAlignment="1">
      <alignment vertical="center"/>
    </xf>
    <xf numFmtId="168" fontId="0" fillId="3" borderId="1" xfId="5" applyNumberFormat="1" applyFont="1" applyFill="1" applyBorder="1" applyAlignment="1">
      <alignment vertical="center"/>
    </xf>
    <xf numFmtId="9" fontId="19" fillId="3" borderId="1" xfId="7" applyFont="1" applyFill="1" applyBorder="1" applyAlignment="1">
      <alignment horizontal="center" vertical="center"/>
    </xf>
    <xf numFmtId="168" fontId="19" fillId="3" borderId="1" xfId="5" applyNumberFormat="1" applyFont="1" applyFill="1" applyBorder="1" applyAlignment="1">
      <alignment vertical="center"/>
    </xf>
    <xf numFmtId="0" fontId="0" fillId="3" borderId="1" xfId="0" applyFill="1" applyBorder="1" applyAlignment="1">
      <alignment horizontal="center" vertical="center"/>
    </xf>
    <xf numFmtId="0" fontId="12" fillId="3" borderId="1" xfId="8" applyFill="1" applyBorder="1" applyAlignment="1">
      <alignment horizontal="center" vertical="center"/>
    </xf>
    <xf numFmtId="9" fontId="12" fillId="3" borderId="1" xfId="7" applyFont="1" applyFill="1" applyBorder="1" applyAlignment="1">
      <alignment horizontal="center" vertical="center"/>
    </xf>
    <xf numFmtId="0" fontId="12" fillId="3" borderId="1" xfId="8" applyFill="1" applyBorder="1" applyAlignment="1">
      <alignment horizontal="right" vertical="center"/>
    </xf>
    <xf numFmtId="168" fontId="0" fillId="3" borderId="1" xfId="5" applyNumberFormat="1" applyFont="1" applyFill="1" applyBorder="1" applyAlignment="1">
      <alignment horizontal="center" vertical="center"/>
    </xf>
    <xf numFmtId="0" fontId="0" fillId="3" borderId="1" xfId="0" applyFill="1" applyBorder="1" applyAlignment="1">
      <alignment horizontal="left" vertical="center"/>
    </xf>
    <xf numFmtId="9" fontId="19" fillId="3" borderId="1" xfId="7" applyFont="1" applyFill="1" applyBorder="1" applyAlignment="1">
      <alignment vertical="center"/>
    </xf>
    <xf numFmtId="9" fontId="0" fillId="3" borderId="1" xfId="7" applyFont="1" applyFill="1" applyBorder="1" applyAlignment="1">
      <alignment vertical="center"/>
    </xf>
    <xf numFmtId="9" fontId="1" fillId="3" borderId="1" xfId="7" applyFont="1" applyFill="1" applyBorder="1" applyAlignment="1">
      <alignment vertical="center"/>
    </xf>
    <xf numFmtId="0" fontId="5" fillId="6" borderId="1" xfId="0" applyFont="1" applyFill="1" applyBorder="1" applyAlignment="1">
      <alignment horizontal="center" vertical="center"/>
    </xf>
    <xf numFmtId="0" fontId="19" fillId="6" borderId="1" xfId="0" applyFont="1" applyFill="1" applyBorder="1" applyAlignment="1">
      <alignment horizontal="center" vertical="center"/>
    </xf>
    <xf numFmtId="0" fontId="21" fillId="6" borderId="5" xfId="0" applyFont="1" applyFill="1" applyBorder="1" applyAlignment="1">
      <alignment vertical="center"/>
    </xf>
    <xf numFmtId="0" fontId="12" fillId="6" borderId="1" xfId="8" applyFill="1" applyBorder="1" applyAlignment="1">
      <alignment horizontal="center" vertical="center"/>
    </xf>
    <xf numFmtId="0" fontId="0" fillId="6" borderId="1" xfId="0" applyFill="1" applyBorder="1" applyAlignment="1">
      <alignment horizontal="left" vertical="center"/>
    </xf>
    <xf numFmtId="0" fontId="5" fillId="6" borderId="1" xfId="0" applyFont="1" applyFill="1" applyBorder="1" applyAlignment="1">
      <alignment horizontal="left" vertical="center"/>
    </xf>
    <xf numFmtId="0" fontId="0" fillId="6" borderId="6" xfId="0" applyFill="1" applyBorder="1" applyAlignment="1">
      <alignment horizontal="left" vertical="center"/>
    </xf>
    <xf numFmtId="0" fontId="21" fillId="6" borderId="1" xfId="0" applyFont="1" applyFill="1" applyBorder="1" applyAlignment="1">
      <alignment horizontal="left" vertical="center"/>
    </xf>
    <xf numFmtId="0" fontId="19" fillId="6" borderId="1" xfId="0" applyFont="1" applyFill="1" applyBorder="1" applyAlignment="1">
      <alignment horizontal="left" vertical="center"/>
    </xf>
    <xf numFmtId="164" fontId="0" fillId="0" borderId="0" xfId="5" applyFont="1" applyFill="1" applyAlignment="1">
      <alignment vertical="center"/>
    </xf>
    <xf numFmtId="168" fontId="0" fillId="0" borderId="1" xfId="5" applyNumberFormat="1" applyFont="1" applyFill="1" applyBorder="1" applyAlignment="1">
      <alignment vertical="center"/>
    </xf>
    <xf numFmtId="0" fontId="0" fillId="3" borderId="5" xfId="0" applyFill="1" applyBorder="1" applyAlignment="1">
      <alignment horizontal="center" vertical="center"/>
    </xf>
    <xf numFmtId="9" fontId="4" fillId="3" borderId="5" xfId="7" applyFont="1" applyFill="1" applyBorder="1" applyAlignment="1">
      <alignment horizontal="center" vertical="center"/>
    </xf>
    <xf numFmtId="168" fontId="0" fillId="3" borderId="5" xfId="5" applyNumberFormat="1" applyFont="1" applyFill="1" applyBorder="1" applyAlignment="1">
      <alignment vertical="center"/>
    </xf>
    <xf numFmtId="0" fontId="12" fillId="0" borderId="1" xfId="8" applyBorder="1" applyAlignment="1">
      <alignment horizontal="left" vertical="center"/>
    </xf>
    <xf numFmtId="0" fontId="12" fillId="7" borderId="1" xfId="8" applyFill="1" applyBorder="1" applyAlignment="1">
      <alignment horizontal="center" vertical="center"/>
    </xf>
    <xf numFmtId="49" fontId="0" fillId="0" borderId="5" xfId="0" applyNumberFormat="1" applyBorder="1" applyAlignment="1">
      <alignment horizontal="left" vertical="center"/>
    </xf>
    <xf numFmtId="0" fontId="13" fillId="0" borderId="1" xfId="4" applyFont="1" applyBorder="1" applyAlignment="1">
      <alignment horizontal="left" vertical="center"/>
    </xf>
    <xf numFmtId="9" fontId="17" fillId="0" borderId="5" xfId="7" applyFont="1" applyBorder="1" applyAlignment="1">
      <alignment horizontal="center" vertical="center"/>
    </xf>
    <xf numFmtId="168" fontId="1" fillId="0" borderId="5" xfId="5" applyNumberFormat="1" applyFont="1" applyBorder="1" applyAlignment="1">
      <alignment vertical="center"/>
    </xf>
    <xf numFmtId="9" fontId="0" fillId="0" borderId="5" xfId="7" applyFont="1" applyBorder="1" applyAlignment="1">
      <alignment horizontal="right" vertical="center"/>
    </xf>
    <xf numFmtId="168" fontId="21" fillId="7" borderId="6" xfId="5" applyNumberFormat="1" applyFont="1" applyFill="1" applyBorder="1" applyAlignment="1">
      <alignment horizontal="right" vertical="center"/>
    </xf>
    <xf numFmtId="168" fontId="0" fillId="0" borderId="5" xfId="5" applyNumberFormat="1" applyFont="1" applyBorder="1" applyAlignment="1">
      <alignment horizontal="center" vertical="center"/>
    </xf>
    <xf numFmtId="9" fontId="0" fillId="0" borderId="5" xfId="7" applyFont="1" applyBorder="1" applyAlignment="1">
      <alignment horizontal="center" vertical="center"/>
    </xf>
    <xf numFmtId="9" fontId="12" fillId="4" borderId="1" xfId="7" applyFont="1" applyFill="1" applyBorder="1" applyAlignment="1">
      <alignment horizontal="right" vertical="center"/>
    </xf>
    <xf numFmtId="9" fontId="0" fillId="0" borderId="5" xfId="7" applyFont="1" applyFill="1" applyBorder="1" applyAlignment="1">
      <alignment horizontal="right" vertical="center"/>
    </xf>
    <xf numFmtId="168" fontId="12" fillId="9" borderId="1" xfId="5" applyNumberFormat="1" applyFont="1" applyFill="1" applyBorder="1" applyAlignment="1">
      <alignment horizontal="center" vertical="center"/>
    </xf>
    <xf numFmtId="9" fontId="0" fillId="0" borderId="0" xfId="7" applyFont="1" applyFill="1" applyBorder="1" applyAlignment="1">
      <alignment horizontal="center" vertical="center"/>
    </xf>
    <xf numFmtId="169" fontId="12" fillId="6" borderId="1" xfId="7" applyNumberFormat="1" applyFont="1" applyFill="1" applyBorder="1" applyAlignment="1">
      <alignment horizontal="center" vertical="center"/>
    </xf>
    <xf numFmtId="169" fontId="0" fillId="6" borderId="0" xfId="7" applyNumberFormat="1" applyFont="1" applyFill="1" applyBorder="1" applyAlignment="1">
      <alignment horizontal="center" vertical="center"/>
    </xf>
    <xf numFmtId="0" fontId="12" fillId="6" borderId="1" xfId="8" applyFill="1" applyBorder="1" applyAlignment="1">
      <alignment horizontal="left" vertical="center"/>
    </xf>
    <xf numFmtId="0" fontId="0" fillId="6" borderId="0" xfId="0" applyFill="1" applyAlignment="1">
      <alignment horizontal="left" vertical="center"/>
    </xf>
    <xf numFmtId="168" fontId="0" fillId="7" borderId="0" xfId="5" applyNumberFormat="1" applyFont="1" applyFill="1" applyBorder="1" applyAlignment="1">
      <alignment vertical="center"/>
    </xf>
    <xf numFmtId="49" fontId="14" fillId="0" borderId="1" xfId="0" applyNumberFormat="1" applyFont="1" applyBorder="1" applyAlignment="1">
      <alignment horizontal="left" vertical="center"/>
    </xf>
    <xf numFmtId="0" fontId="0" fillId="0" borderId="1" xfId="4" applyFont="1" applyBorder="1" applyAlignment="1">
      <alignment horizontal="left" vertical="center"/>
    </xf>
    <xf numFmtId="0" fontId="8" fillId="2"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10">
    <cellStyle name="Euro" xfId="9"/>
    <cellStyle name="Excel Built-in Normal" xfId="8"/>
    <cellStyle name="Migliaia" xfId="5" builtinId="3"/>
    <cellStyle name="Normale" xfId="0" builtinId="0"/>
    <cellStyle name="Normale 2" xfId="1"/>
    <cellStyle name="Normale 3" xfId="4"/>
    <cellStyle name="Percentuale" xfId="7" builtinId="5"/>
    <cellStyle name="Percentuale 2" xfId="3"/>
    <cellStyle name="Valuta" xfId="6" builtinId="4"/>
    <cellStyle name="Valut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azzaro\Documenti\OO.SS.%20e%20Associaz_6216\PIANO%202011\AIOP\ACCORDO%2022-6-2011\Decreto%20n.%2084%20del%2020.12.2011\Allegato%20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gato 2"/>
      <sheetName val="proiez 2011"/>
      <sheetName val="allegato 3 calcoli ARSan alta s"/>
      <sheetName val="calcoli terapie intensive"/>
      <sheetName val="calcoli riabilitazione"/>
      <sheetName val="calcoli ARSan alta specialità"/>
      <sheetName val="ESITO 2010"/>
      <sheetName val="Casa di cura Cobellis"/>
    </sheetNames>
    <sheetDataSet>
      <sheetData sheetId="0"/>
      <sheetData sheetId="1"/>
      <sheetData sheetId="2"/>
      <sheetData sheetId="3"/>
      <sheetData sheetId="4"/>
      <sheetData sheetId="5">
        <row r="1">
          <cell r="B1" t="str">
            <v>Importi in EURO</v>
          </cell>
        </row>
      </sheetData>
      <sheetData sheetId="6">
        <row r="1">
          <cell r="B1" t="str">
            <v>Importi in EURO</v>
          </cell>
        </row>
        <row r="2">
          <cell r="A2" t="str">
            <v>Codice NSIS</v>
          </cell>
          <cell r="B2" t="str">
            <v>Assistenza Ospedaliera erogata dalle Case di Cura private</v>
          </cell>
          <cell r="D2" t="str">
            <v>Passaggio di fascia in corso di verifica (ex decreto n. 65/2010)</v>
          </cell>
          <cell r="E2" t="str">
            <v>Fatturato 2010</v>
          </cell>
          <cell r="F2" t="str">
            <v>Conguagli per passaggi di fascia: decreto n° 62 del 22/8/2011</v>
          </cell>
          <cell r="G2" t="str">
            <v>Contestazioni sulle tariffe</v>
          </cell>
          <cell r="H2" t="str">
            <v>Abbattimenti per superamento soglie</v>
          </cell>
          <cell r="I2" t="str">
            <v>Altre contestazioni per controlli ecc.</v>
          </cell>
          <cell r="J2" t="str">
            <v>Abbattimento dei conguagli di col. (B) in proporzione alle riduzioni di col. (D) ed (E)</v>
          </cell>
          <cell r="K2" t="str">
            <v>NOTE</v>
          </cell>
          <cell r="L2" t="str">
            <v>Fatturato 2010 al netto dei controlli (dati ASL al 9/11/2011)</v>
          </cell>
          <cell r="M2" t="str">
            <v>TETTO 2010 (decreto n. 65 del 22/10/2011)</v>
          </cell>
          <cell r="N2" t="str">
            <v>Fatturato riconoscibile ma eccedente il tetto di spesa</v>
          </cell>
          <cell r="O2" t="str">
            <v>tetto non utilizzato, disponibile per compensazione regionale</v>
          </cell>
          <cell r="P2" t="str">
            <v>Compensazione Regionale ai sensi del decreto 65/2010</v>
          </cell>
          <cell r="Q2" t="str">
            <v>Regressione tariffaria dopo compensazione regionale</v>
          </cell>
          <cell r="R2" t="str">
            <v>Note Credito da emettere vs. la ASL competente (per regressione tariffaria)</v>
          </cell>
          <cell r="S2" t="str">
            <v>Note Credito da emettere vs. la Regione Campania (eventuali)</v>
          </cell>
          <cell r="V2" t="str">
            <v>Tetto di spesa 2011 DCA 23/2011</v>
          </cell>
          <cell r="W2" t="str">
            <v>% Tetto 2011 / Fatturato al netto dei controlli 2010</v>
          </cell>
          <cell r="X2" t="str">
            <v>differenza addendum=(fatturato lordo 2010-Tetto 2010 )*20% per cambio fascia</v>
          </cell>
          <cell r="Y2" t="str">
            <v>riabilitazione</v>
          </cell>
          <cell r="Z2" t="str">
            <v>alta spec</v>
          </cell>
          <cell r="AA2" t="str">
            <v>*Tetto 2011&lt;80% del fatturato al netto dei controlli 2010 si dà il tetto 2010</v>
          </cell>
          <cell r="AB2" t="str">
            <v>integrazione per lavori</v>
          </cell>
          <cell r="AC2" t="str">
            <v>terapie intensive P.L.</v>
          </cell>
          <cell r="AD2" t="str">
            <v>UTIC P.L.</v>
          </cell>
          <cell r="AE2" t="str">
            <v>TIN P.L.</v>
          </cell>
          <cell r="AF2" t="str">
            <v>totale</v>
          </cell>
          <cell r="AG2" t="str">
            <v>importo per terapie intensive</v>
          </cell>
          <cell r="AH2" t="str">
            <v>NUOVO TETTO 2011</v>
          </cell>
          <cell r="AI2" t="str">
            <v>% Nuovo Tetto 2011 / Fatturato liquidabile 2010</v>
          </cell>
          <cell r="AJ2" t="str">
            <v xml:space="preserve"> ipotesi AIOP</v>
          </cell>
          <cell r="AK2" t="str">
            <v>differenza con ipotesi AIOP</v>
          </cell>
        </row>
        <row r="4">
          <cell r="B4" t="str">
            <v>Casa di Cura Villa Esther S.p.A.</v>
          </cell>
        </row>
        <row r="5">
          <cell r="B5" t="str">
            <v>Casa di Cura Villa Maria s.r.l. Baiano</v>
          </cell>
        </row>
        <row r="6">
          <cell r="B6" t="str">
            <v>Casa di Cura S.Rita S.p.A.</v>
          </cell>
        </row>
        <row r="7">
          <cell r="B7" t="str">
            <v>Villa Julie s.r.l. Casa di Cura Villa Maria Mirabella</v>
          </cell>
        </row>
        <row r="8">
          <cell r="B8" t="str">
            <v>Casa di Cura Villa dei Pini S.p.A.</v>
          </cell>
        </row>
        <row r="9">
          <cell r="B9" t="str">
            <v>Casa di Cura Privata Montevergine S.p.A.</v>
          </cell>
        </row>
        <row r="10">
          <cell r="B10" t="str">
            <v>Casa di Cura Privata Malzoni-Villa dei Platani S.p.A.</v>
          </cell>
        </row>
        <row r="11">
          <cell r="B11" t="str">
            <v>TOTALE</v>
          </cell>
        </row>
        <row r="14">
          <cell r="B14" t="str">
            <v>Casa di Cura GE.P.O.S. s.r.l.</v>
          </cell>
        </row>
        <row r="15">
          <cell r="B15" t="str">
            <v>Casa di Cura Nuova Clinica S.Rita S.p.A.</v>
          </cell>
        </row>
        <row r="16">
          <cell r="B16" t="str">
            <v>Casa di cura San Francesco</v>
          </cell>
        </row>
        <row r="17">
          <cell r="B17" t="str">
            <v>C.M.R. S.p.A. Centro Medico Diagnostico e Riabilitaz.</v>
          </cell>
        </row>
        <row r="18">
          <cell r="B18" t="str">
            <v>Casa di Cura Privata Villa Margherita s.r.l.</v>
          </cell>
        </row>
        <row r="19">
          <cell r="B19" t="str">
            <v>TOTALE</v>
          </cell>
        </row>
        <row r="22">
          <cell r="B22" t="str">
            <v>Clinica Sant'Anna s.r.l.</v>
          </cell>
        </row>
        <row r="23">
          <cell r="B23" t="str">
            <v>Casa di Cura Villa Del Sole S.p.A.</v>
          </cell>
        </row>
        <row r="24">
          <cell r="B24" t="str">
            <v>Casa di Cura Villa Fiorita - Aversa S.p.A.</v>
          </cell>
        </row>
        <row r="25">
          <cell r="B25" t="str">
            <v xml:space="preserve">Casa di Cura Alba Clinica S.Paolo </v>
          </cell>
        </row>
        <row r="26">
          <cell r="B26" t="str">
            <v>Casa di Cura Villa Fiorita S.p.A. (Capua)</v>
          </cell>
        </row>
        <row r="27">
          <cell r="B27" t="str">
            <v>Clinica  San Michele s.r.l.</v>
          </cell>
        </row>
        <row r="28">
          <cell r="B28" t="str">
            <v>Casa di Cura  Pineta Grande S.p.A.</v>
          </cell>
        </row>
        <row r="29">
          <cell r="B29" t="str">
            <v xml:space="preserve">Minerva S.p.A. Casa di Cura S. Maria della Salute </v>
          </cell>
        </row>
        <row r="30">
          <cell r="B30" t="str">
            <v>Casa di Cura Villa Dei Pini Atena S.p.A.</v>
          </cell>
        </row>
        <row r="31">
          <cell r="B31" t="str">
            <v>Casa di Cura Villa Ortensia CALES s.r.l.</v>
          </cell>
        </row>
        <row r="32">
          <cell r="B32" t="str">
            <v>GE.IS. s.r.l. Casa di Cura Villa degli Ulivi</v>
          </cell>
        </row>
        <row r="33">
          <cell r="B33" t="str">
            <v>Casa di Cura Villa Delle Magnolie Rerif s.r.l.</v>
          </cell>
        </row>
        <row r="34">
          <cell r="B34" t="str">
            <v>Clinica Padre Pio s.r.l.</v>
          </cell>
        </row>
        <row r="35">
          <cell r="B35" t="str">
            <v>TOTALE</v>
          </cell>
        </row>
        <row r="38">
          <cell r="B38" t="str">
            <v>Casa di Cura Ospedale Internazionale</v>
          </cell>
        </row>
        <row r="39">
          <cell r="B39" t="str">
            <v>Clinica VILLALBA</v>
          </cell>
        </row>
        <row r="40">
          <cell r="B40" t="str">
            <v xml:space="preserve">Alma Mater S.p.A. Casa di Cura Villa Camaldoli </v>
          </cell>
        </row>
        <row r="41">
          <cell r="B41" t="str">
            <v xml:space="preserve">Casa di Cura Villa Angela </v>
          </cell>
        </row>
        <row r="42">
          <cell r="B42" t="str">
            <v>Casa di Cura Clinic Center  S.p.A.</v>
          </cell>
        </row>
        <row r="43">
          <cell r="B43" t="str">
            <v>Casa di Cura Villa Russo</v>
          </cell>
        </row>
        <row r="44">
          <cell r="B44" t="str">
            <v>Casa di Cura Hermitage Capodimonte S.p.A. Colucci</v>
          </cell>
        </row>
        <row r="45">
          <cell r="B45" t="str">
            <v>Casa di Cura Villa Delle Querce</v>
          </cell>
        </row>
        <row r="46">
          <cell r="B46" t="str">
            <v>Clinica Vesuvio s.r.l.</v>
          </cell>
        </row>
        <row r="47">
          <cell r="B47" t="str">
            <v>Casa di Cura Mediterranea S.p.A.</v>
          </cell>
        </row>
        <row r="48">
          <cell r="B48" t="str">
            <v>Clinica Santa Patrizia</v>
          </cell>
        </row>
        <row r="49">
          <cell r="B49" t="str">
            <v>Casa di Cura Villa Cinzia</v>
          </cell>
        </row>
        <row r="50">
          <cell r="B50" t="str">
            <v>Casa di Cura Villa Bianca S.p.A. (ex Tasso)</v>
          </cell>
        </row>
        <row r="51">
          <cell r="B51" t="str">
            <v>Clinica Sanatrix S.p.A.</v>
          </cell>
        </row>
        <row r="52">
          <cell r="B52" t="str">
            <v>Stazione Climatica Bianchi</v>
          </cell>
        </row>
        <row r="53">
          <cell r="B53" t="str">
            <v>Casa di Cura Santo Stefano S.p.A.</v>
          </cell>
        </row>
        <row r="54">
          <cell r="B54" t="str">
            <v>TOTALE</v>
          </cell>
        </row>
        <row r="57">
          <cell r="B57" t="str">
            <v>Casa di Cura Privata Villa Dei Fiori s.r.l. Acerra</v>
          </cell>
        </row>
        <row r="58">
          <cell r="B58" t="str">
            <v>Casa di Cura Villa Majone s.r.l.</v>
          </cell>
        </row>
        <row r="59">
          <cell r="B59" t="str">
            <v xml:space="preserve">Casa di Cura S.Antimo </v>
          </cell>
        </row>
        <row r="60">
          <cell r="B60" t="str">
            <v>Casa di Cura Villa Dei Fiori s.r.l. Mugnano</v>
          </cell>
        </row>
        <row r="61">
          <cell r="B61" t="str">
            <v>TOTALE</v>
          </cell>
        </row>
        <row r="64">
          <cell r="B64" t="str">
            <v>Casa di Cura La Madonnina s.r.l.</v>
          </cell>
        </row>
        <row r="65">
          <cell r="B65" t="str">
            <v>Casa di Cura Nostra Signora di Lourdes S.p.A.</v>
          </cell>
        </row>
        <row r="66">
          <cell r="B66" t="str">
            <v>Casa di Cura S. Maria La Bruna s.r.l.</v>
          </cell>
        </row>
        <row r="67">
          <cell r="B67" t="str">
            <v>Casa di Cura Villa Stabia S.p.A.</v>
          </cell>
        </row>
        <row r="68">
          <cell r="B68" t="str">
            <v>Casa di Cura Villa Elisa S.p.A.</v>
          </cell>
        </row>
        <row r="69">
          <cell r="B69" t="str">
            <v>Casa di Cura Trusso s.r.l.</v>
          </cell>
        </row>
        <row r="70">
          <cell r="B70" t="str">
            <v>Casa di Cura Maria Rosaria S.p.A.</v>
          </cell>
        </row>
        <row r="71">
          <cell r="B71" t="str">
            <v xml:space="preserve">Casa di Cura Santa Lucia s.r.l. </v>
          </cell>
        </row>
        <row r="72">
          <cell r="B72" t="str">
            <v>Casa di Cura Andrea Grimaldi s.r.l.</v>
          </cell>
        </row>
        <row r="73">
          <cell r="B73" t="str">
            <v xml:space="preserve">Casa di Cura Villa Delle Margherite s.n.c. </v>
          </cell>
        </row>
        <row r="74">
          <cell r="B74" t="str">
            <v>Casa di Cura Meluccio s.r.l.</v>
          </cell>
        </row>
        <row r="75">
          <cell r="B75" t="str">
            <v>Casa di Cura Clinica S.Felice s.r.l.</v>
          </cell>
        </row>
        <row r="76">
          <cell r="B76" t="str">
            <v>Casa di Cura S.Maria Del Pozzo C.E.M. S.p.A.</v>
          </cell>
        </row>
        <row r="77">
          <cell r="B77" t="str">
            <v>TOTALE</v>
          </cell>
        </row>
        <row r="80">
          <cell r="B80" t="str">
            <v>Casa di Cura Villa DEL SOLE</v>
          </cell>
        </row>
        <row r="81">
          <cell r="B81" t="str">
            <v>Casa di Cura  Malzoni di Agropoli S.p.A.</v>
          </cell>
        </row>
        <row r="82">
          <cell r="B82" t="str">
            <v>Casa di Cura La Quiete s.r.l.</v>
          </cell>
        </row>
        <row r="83">
          <cell r="B83" t="str">
            <v>Casa di Cura Venosa s.r.l.</v>
          </cell>
        </row>
        <row r="84">
          <cell r="B84" t="str">
            <v>Casa di Cura Salus Battipaglia</v>
          </cell>
        </row>
        <row r="85">
          <cell r="B85" t="str">
            <v>Campolongo Hospital S.p.A. C.E.M.F.R. Eboli</v>
          </cell>
        </row>
        <row r="86">
          <cell r="B86" t="str">
            <v>Clinica Cobellis</v>
          </cell>
        </row>
        <row r="87">
          <cell r="B87" t="str">
            <v>Casa di Cura  Tortorella</v>
          </cell>
        </row>
        <row r="88">
          <cell r="B88" t="str">
            <v>Casa di Cura Villa Chiarugi s.r.l.</v>
          </cell>
        </row>
        <row r="89">
          <cell r="B89" t="str">
            <v>Villa SILBA (da verificare)</v>
          </cell>
        </row>
        <row r="90">
          <cell r="B90" t="str">
            <v>TOTALE</v>
          </cell>
        </row>
        <row r="92">
          <cell r="B92" t="str">
            <v xml:space="preserve">TOTALE per ASL </v>
          </cell>
        </row>
        <row r="93">
          <cell r="B93" t="str">
            <v>AVELLINO</v>
          </cell>
        </row>
        <row r="94">
          <cell r="B94" t="str">
            <v xml:space="preserve">BENEVENTO </v>
          </cell>
        </row>
        <row r="95">
          <cell r="B95" t="str">
            <v xml:space="preserve">CASERTA </v>
          </cell>
        </row>
        <row r="96">
          <cell r="B96" t="str">
            <v>NAPOLI 1 CENTRO</v>
          </cell>
        </row>
        <row r="97">
          <cell r="B97" t="str">
            <v>NAPOLI 2 NORD</v>
          </cell>
        </row>
        <row r="98">
          <cell r="B98" t="str">
            <v>NAPOLI 3 SUD</v>
          </cell>
        </row>
        <row r="99">
          <cell r="B99" t="str">
            <v>SALERNO</v>
          </cell>
        </row>
        <row r="100">
          <cell r="B100" t="str">
            <v>TOTALE GENERALE</v>
          </cell>
        </row>
        <row r="104">
          <cell r="B104" t="str">
            <v>*se il tetto 2011 dopo gli incrementi per:</v>
          </cell>
        </row>
        <row r="105">
          <cell r="B105" t="str">
            <v>a) passaggio fascia</v>
          </cell>
        </row>
        <row r="106">
          <cell r="B106" t="str">
            <v>b) rivalutazione DRG di alta specialità</v>
          </cell>
        </row>
        <row r="107">
          <cell r="B107" t="str">
            <v>c) contributo per posti letto di terapia intensiva</v>
          </cell>
        </row>
        <row r="108">
          <cell r="B108" t="str">
            <v>d) rivalutazione per posti letto di riabilitazione</v>
          </cell>
        </row>
        <row r="109">
          <cell r="B109" t="str">
            <v>e) rivalutazione per chiusure per lavori</v>
          </cell>
        </row>
        <row r="110">
          <cell r="B110" t="str">
            <v>risulta ancora inefriore all'80% del fatturato al netto dei controlli 2010 si dà il tetto 2010</v>
          </cell>
        </row>
      </sheetData>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J49"/>
  <sheetViews>
    <sheetView showGridLines="0" tabSelected="1" view="pageBreakPreview" zoomScale="60" zoomScaleNormal="85" workbookViewId="0">
      <pane xSplit="5" ySplit="2" topLeftCell="AG3" activePane="bottomRight" state="frozen"/>
      <selection pane="topRight" activeCell="F1" sqref="F1"/>
      <selection pane="bottomLeft" activeCell="A3" sqref="A3"/>
      <selection pane="bottomRight" sqref="A1:AV50"/>
    </sheetView>
  </sheetViews>
  <sheetFormatPr defaultColWidth="8.85546875" defaultRowHeight="12.75" x14ac:dyDescent="0.25"/>
  <cols>
    <col min="1" max="1" width="8.28515625" style="1" customWidth="1"/>
    <col min="2" max="2" width="10.7109375" style="1" customWidth="1"/>
    <col min="3" max="3" width="21.28515625" style="1" customWidth="1"/>
    <col min="4" max="4" width="9.5703125" style="1" customWidth="1"/>
    <col min="5" max="5" width="21.5703125" style="1" customWidth="1"/>
    <col min="6" max="6" width="1.140625" style="1" customWidth="1"/>
    <col min="7" max="8" width="10.7109375" style="1" customWidth="1"/>
    <col min="9" max="9" width="1.140625" style="1" customWidth="1"/>
    <col min="10" max="11" width="10.7109375" style="1" customWidth="1"/>
    <col min="12" max="12" width="1.140625" style="1" customWidth="1"/>
    <col min="13" max="16" width="10.7109375" style="1" customWidth="1"/>
    <col min="17" max="17" width="1.140625" style="1" customWidth="1"/>
    <col min="18" max="21" width="10.7109375" style="1" customWidth="1"/>
    <col min="22" max="22" width="1.140625" style="1" customWidth="1"/>
    <col min="23" max="24" width="10.7109375" style="1" customWidth="1"/>
    <col min="25" max="25" width="1.140625" style="1" customWidth="1"/>
    <col min="26" max="26" width="12.140625" style="1" bestFit="1" customWidth="1"/>
    <col min="27" max="27" width="13.140625" style="1" bestFit="1" customWidth="1"/>
    <col min="28" max="29" width="10.7109375" style="1" customWidth="1"/>
    <col min="30" max="30" width="1.140625" style="1" customWidth="1"/>
    <col min="31" max="32" width="10.7109375" style="1" customWidth="1"/>
    <col min="33" max="33" width="1.140625" style="1" customWidth="1"/>
    <col min="34" max="35" width="10.7109375" style="1" customWidth="1"/>
    <col min="36" max="36" width="1.140625" style="1" customWidth="1"/>
    <col min="37" max="38" width="14.7109375" style="1" customWidth="1"/>
    <col min="39" max="39" width="10.7109375" style="89" customWidth="1"/>
    <col min="40" max="40" width="10.7109375" style="1" customWidth="1"/>
    <col min="41" max="41" width="1.140625" style="1" customWidth="1"/>
    <col min="42" max="42" width="10.7109375" style="147" customWidth="1"/>
    <col min="43" max="43" width="10.7109375" style="1" customWidth="1"/>
    <col min="44" max="44" width="1.140625" style="1" customWidth="1"/>
    <col min="45" max="46" width="10.7109375" style="1" customWidth="1"/>
    <col min="47" max="47" width="8.85546875" style="1"/>
    <col min="48" max="48" width="10.7109375" style="1" customWidth="1"/>
    <col min="49" max="16384" width="8.85546875" style="1"/>
  </cols>
  <sheetData>
    <row r="1" spans="1:1024" s="3" customFormat="1" ht="118.9" customHeight="1" x14ac:dyDescent="0.25">
      <c r="A1" s="295" t="s">
        <v>155</v>
      </c>
      <c r="B1" s="296"/>
      <c r="C1" s="296"/>
      <c r="D1" s="296"/>
      <c r="E1" s="297"/>
      <c r="G1" s="294" t="s">
        <v>45</v>
      </c>
      <c r="H1" s="294"/>
      <c r="J1" s="299" t="s">
        <v>6</v>
      </c>
      <c r="K1" s="299"/>
      <c r="M1" s="294" t="s">
        <v>7</v>
      </c>
      <c r="N1" s="294"/>
      <c r="O1" s="294"/>
      <c r="P1" s="294"/>
      <c r="R1" s="294" t="s">
        <v>10</v>
      </c>
      <c r="S1" s="294"/>
      <c r="T1" s="294"/>
      <c r="U1" s="294"/>
      <c r="W1" s="299" t="s">
        <v>11</v>
      </c>
      <c r="X1" s="299"/>
      <c r="Z1" s="299" t="s">
        <v>13</v>
      </c>
      <c r="AA1" s="299"/>
      <c r="AB1" s="299"/>
      <c r="AC1" s="299"/>
      <c r="AE1" s="298" t="s">
        <v>47</v>
      </c>
      <c r="AF1" s="298"/>
      <c r="AH1" s="298" t="s">
        <v>16</v>
      </c>
      <c r="AI1" s="298"/>
      <c r="AK1" s="299" t="s">
        <v>18</v>
      </c>
      <c r="AL1" s="299"/>
      <c r="AM1" s="299"/>
      <c r="AN1" s="299"/>
      <c r="AP1" s="299" t="s">
        <v>20</v>
      </c>
      <c r="AQ1" s="299"/>
      <c r="AS1" s="298" t="s">
        <v>38</v>
      </c>
      <c r="AT1" s="298"/>
    </row>
    <row r="2" spans="1:1024" s="2" customFormat="1" ht="120" x14ac:dyDescent="0.2">
      <c r="A2" s="8" t="s">
        <v>2</v>
      </c>
      <c r="B2" s="8" t="s">
        <v>1</v>
      </c>
      <c r="C2" s="8" t="s">
        <v>0</v>
      </c>
      <c r="D2" s="8" t="s">
        <v>40</v>
      </c>
      <c r="E2" s="8" t="s">
        <v>41</v>
      </c>
      <c r="G2" s="6" t="s">
        <v>43</v>
      </c>
      <c r="H2" s="5" t="s">
        <v>44</v>
      </c>
      <c r="J2" s="5" t="s">
        <v>46</v>
      </c>
      <c r="K2" s="5" t="s">
        <v>5</v>
      </c>
      <c r="M2" s="5" t="s">
        <v>23</v>
      </c>
      <c r="N2" s="5" t="s">
        <v>24</v>
      </c>
      <c r="O2" s="5" t="s">
        <v>25</v>
      </c>
      <c r="P2" s="5" t="s">
        <v>8</v>
      </c>
      <c r="R2" s="5" t="s">
        <v>26</v>
      </c>
      <c r="S2" s="5" t="s">
        <v>27</v>
      </c>
      <c r="T2" s="5" t="s">
        <v>28</v>
      </c>
      <c r="U2" s="5" t="s">
        <v>9</v>
      </c>
      <c r="W2" s="5" t="s">
        <v>29</v>
      </c>
      <c r="X2" s="5" t="s">
        <v>12</v>
      </c>
      <c r="Z2" s="5" t="s">
        <v>30</v>
      </c>
      <c r="AA2" s="7" t="s">
        <v>31</v>
      </c>
      <c r="AB2" s="5" t="s">
        <v>32</v>
      </c>
      <c r="AC2" s="5" t="s">
        <v>14</v>
      </c>
      <c r="AE2" s="5" t="s">
        <v>33</v>
      </c>
      <c r="AF2" s="5" t="s">
        <v>15</v>
      </c>
      <c r="AH2" s="5" t="s">
        <v>34</v>
      </c>
      <c r="AI2" s="5" t="s">
        <v>17</v>
      </c>
      <c r="AK2" s="7" t="s">
        <v>36</v>
      </c>
      <c r="AL2" s="5" t="s">
        <v>42</v>
      </c>
      <c r="AM2" s="87" t="s">
        <v>35</v>
      </c>
      <c r="AN2" s="5" t="s">
        <v>19</v>
      </c>
      <c r="AP2" s="146" t="s">
        <v>37</v>
      </c>
      <c r="AQ2" s="5" t="s">
        <v>21</v>
      </c>
      <c r="AS2" s="5" t="s">
        <v>39</v>
      </c>
      <c r="AT2" s="5" t="s">
        <v>22</v>
      </c>
      <c r="AV2" s="227" t="s">
        <v>48</v>
      </c>
    </row>
    <row r="3" spans="1:1024" s="15" customFormat="1" ht="15" x14ac:dyDescent="0.25">
      <c r="A3" s="10">
        <v>206</v>
      </c>
      <c r="B3" s="185" t="s">
        <v>150</v>
      </c>
      <c r="C3" s="185" t="s">
        <v>69</v>
      </c>
      <c r="D3" s="12" t="s">
        <v>55</v>
      </c>
      <c r="E3" s="13" t="s">
        <v>56</v>
      </c>
      <c r="F3" s="208"/>
      <c r="G3" s="38">
        <v>0.75</v>
      </c>
      <c r="H3" s="71">
        <v>3</v>
      </c>
      <c r="I3" s="20"/>
      <c r="J3" s="21" t="s">
        <v>3</v>
      </c>
      <c r="K3" s="33">
        <v>3</v>
      </c>
      <c r="L3" s="20"/>
      <c r="M3" s="22">
        <v>7</v>
      </c>
      <c r="N3" s="22">
        <v>9</v>
      </c>
      <c r="O3" s="40">
        <f t="shared" ref="O3:O22" si="0">M3/N3</f>
        <v>0.77777777777777779</v>
      </c>
      <c r="P3" s="83">
        <v>2</v>
      </c>
      <c r="Q3" s="20"/>
      <c r="R3" s="21">
        <v>4</v>
      </c>
      <c r="S3" s="21">
        <v>7</v>
      </c>
      <c r="T3" s="232">
        <f t="shared" ref="T3:T43" si="1">R3/S3</f>
        <v>0.5714285714285714</v>
      </c>
      <c r="U3" s="71">
        <f>IF(T3&gt;0,IF(T3&gt;0.5,2,IF(T3&gt;0.2,1,0)),"")</f>
        <v>2</v>
      </c>
      <c r="V3" s="20"/>
      <c r="W3" s="42" t="s">
        <v>3</v>
      </c>
      <c r="X3" s="46">
        <v>1</v>
      </c>
      <c r="Y3" s="20"/>
      <c r="Z3" s="125">
        <v>41403.441254774662</v>
      </c>
      <c r="AA3" s="125">
        <v>190709.39374527804</v>
      </c>
      <c r="AB3" s="231">
        <f t="shared" ref="AB3:AB43" si="2">Z3/AA3</f>
        <v>0.21710226455900425</v>
      </c>
      <c r="AC3" s="71">
        <f t="shared" ref="AC3:AC43" si="3">IF(AB3&lt;=0,-1,IF(AB3&lt;2%,0,IF(AB3&lt;5%,1,IF(AB3&lt;=10%,2,3))))</f>
        <v>3</v>
      </c>
      <c r="AD3" s="20"/>
      <c r="AE3" s="111">
        <v>80152</v>
      </c>
      <c r="AF3" s="71">
        <v>0</v>
      </c>
      <c r="AG3" s="20"/>
      <c r="AH3" s="108">
        <v>251</v>
      </c>
      <c r="AI3" s="74">
        <v>3</v>
      </c>
      <c r="AJ3" s="20"/>
      <c r="AK3" s="111">
        <v>3593</v>
      </c>
      <c r="AL3" s="111">
        <v>68346</v>
      </c>
      <c r="AM3" s="38">
        <f t="shared" ref="AM3:AM43" si="4">IF(AL3&gt;0,AK3/AL3,"")</f>
        <v>5.2570742984227314E-2</v>
      </c>
      <c r="AN3" s="71">
        <f t="shared" ref="AN3:AN43" si="5">IF(AM3&lt;0.1,3,IF(AM3&lt;0.2,2,IF(AM3&lt;0.3,1,0)))</f>
        <v>3</v>
      </c>
      <c r="AO3" s="20"/>
      <c r="AP3" s="149">
        <v>-5.0316628047211265E-2</v>
      </c>
      <c r="AQ3" s="102">
        <v>2</v>
      </c>
      <c r="AR3" s="20"/>
      <c r="AS3" s="259"/>
      <c r="AT3" s="71">
        <v>0</v>
      </c>
      <c r="AV3" s="228">
        <f t="shared" ref="AV3:AV49" si="6">H3+K3+P3+U3+X3+AC3+AI3+AN3+AQ3+AT3</f>
        <v>22</v>
      </c>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row>
    <row r="4" spans="1:1024" s="15" customFormat="1" ht="15" x14ac:dyDescent="0.25">
      <c r="A4" s="10">
        <v>206</v>
      </c>
      <c r="B4" s="14" t="s">
        <v>140</v>
      </c>
      <c r="C4" s="14" t="s">
        <v>141</v>
      </c>
      <c r="D4" s="17" t="s">
        <v>55</v>
      </c>
      <c r="E4" s="17" t="s">
        <v>56</v>
      </c>
      <c r="G4" s="90">
        <v>1</v>
      </c>
      <c r="H4" s="177">
        <v>3</v>
      </c>
      <c r="I4" s="1"/>
      <c r="J4" s="22" t="s">
        <v>3</v>
      </c>
      <c r="K4" s="34">
        <v>3</v>
      </c>
      <c r="L4" s="1"/>
      <c r="M4" s="4">
        <v>12</v>
      </c>
      <c r="N4" s="4">
        <v>15</v>
      </c>
      <c r="O4" s="40">
        <f t="shared" si="0"/>
        <v>0.8</v>
      </c>
      <c r="P4" s="83">
        <v>2</v>
      </c>
      <c r="Q4" s="1"/>
      <c r="R4" s="4">
        <v>7</v>
      </c>
      <c r="S4" s="4">
        <v>12</v>
      </c>
      <c r="T4" s="232">
        <f t="shared" si="1"/>
        <v>0.58333333333333337</v>
      </c>
      <c r="U4" s="69">
        <f>IF(T4&gt;0,IF(T4&gt;0.5,2,IF(T4&gt;0.2,1,0)),"")</f>
        <v>2</v>
      </c>
      <c r="V4" s="1"/>
      <c r="W4" s="10" t="s">
        <v>76</v>
      </c>
      <c r="X4" s="44">
        <v>1</v>
      </c>
      <c r="Z4" s="118">
        <v>110877.74100351066</v>
      </c>
      <c r="AA4" s="118">
        <v>381243.45699622569</v>
      </c>
      <c r="AB4" s="171">
        <f t="shared" si="2"/>
        <v>0.29083185289815572</v>
      </c>
      <c r="AC4" s="69">
        <f t="shared" si="3"/>
        <v>3</v>
      </c>
      <c r="AE4" s="104">
        <v>173407</v>
      </c>
      <c r="AF4" s="69">
        <v>0</v>
      </c>
      <c r="AH4" s="104">
        <v>191</v>
      </c>
      <c r="AI4" s="69">
        <v>2</v>
      </c>
      <c r="AJ4" s="53"/>
      <c r="AK4" s="104">
        <v>6226</v>
      </c>
      <c r="AL4" s="104">
        <v>164734</v>
      </c>
      <c r="AM4" s="171">
        <f t="shared" si="4"/>
        <v>3.7794262265227578E-2</v>
      </c>
      <c r="AN4" s="69">
        <f t="shared" si="5"/>
        <v>3</v>
      </c>
      <c r="AO4" s="53"/>
      <c r="AP4" s="151">
        <v>-3.2968641793772568E-2</v>
      </c>
      <c r="AQ4" s="98">
        <v>1</v>
      </c>
      <c r="AR4" s="53"/>
      <c r="AS4" s="118"/>
      <c r="AT4" s="69">
        <v>0</v>
      </c>
      <c r="AV4" s="228">
        <f t="shared" si="6"/>
        <v>20</v>
      </c>
    </row>
    <row r="5" spans="1:1024" s="15" customFormat="1" ht="15" x14ac:dyDescent="0.25">
      <c r="A5" s="13">
        <v>206</v>
      </c>
      <c r="B5" s="13" t="s">
        <v>99</v>
      </c>
      <c r="C5" s="13" t="s">
        <v>100</v>
      </c>
      <c r="D5" s="12" t="s">
        <v>55</v>
      </c>
      <c r="E5" s="13" t="s">
        <v>56</v>
      </c>
      <c r="G5" s="41">
        <v>0.55555555555555558</v>
      </c>
      <c r="H5" s="70">
        <v>3</v>
      </c>
      <c r="J5" s="30" t="s">
        <v>3</v>
      </c>
      <c r="K5" s="32">
        <v>3</v>
      </c>
      <c r="M5" s="30">
        <v>10</v>
      </c>
      <c r="N5" s="30">
        <v>12</v>
      </c>
      <c r="O5" s="41">
        <f t="shared" si="0"/>
        <v>0.83333333333333337</v>
      </c>
      <c r="P5" s="84">
        <v>2</v>
      </c>
      <c r="R5" s="30">
        <v>8</v>
      </c>
      <c r="S5" s="30">
        <v>10</v>
      </c>
      <c r="T5" s="233">
        <f t="shared" si="1"/>
        <v>0.8</v>
      </c>
      <c r="U5" s="70">
        <f>IF(T5&gt;0,IF(T5&gt;0.5,2,IF(T5&gt;0.2,1,0)),"")</f>
        <v>2</v>
      </c>
      <c r="W5" s="13" t="s">
        <v>3</v>
      </c>
      <c r="X5" s="45">
        <v>1</v>
      </c>
      <c r="Z5" s="49">
        <v>8821.5903275430028</v>
      </c>
      <c r="AA5" s="49">
        <v>197452.79267250159</v>
      </c>
      <c r="AB5" s="196">
        <f t="shared" si="2"/>
        <v>4.4676959024705393E-2</v>
      </c>
      <c r="AC5" s="70">
        <f t="shared" si="3"/>
        <v>1</v>
      </c>
      <c r="AE5" s="105">
        <v>72091</v>
      </c>
      <c r="AF5" s="70">
        <v>0</v>
      </c>
      <c r="AH5" s="105">
        <v>236</v>
      </c>
      <c r="AI5" s="70">
        <v>3</v>
      </c>
      <c r="AK5" s="105">
        <v>975</v>
      </c>
      <c r="AL5" s="105">
        <v>67457</v>
      </c>
      <c r="AM5" s="196">
        <f t="shared" si="4"/>
        <v>1.4453651956060899E-2</v>
      </c>
      <c r="AN5" s="70">
        <f t="shared" si="5"/>
        <v>3</v>
      </c>
      <c r="AP5" s="152">
        <v>-5.1424045699139387E-2</v>
      </c>
      <c r="AQ5" s="99">
        <v>2</v>
      </c>
      <c r="AS5" s="49"/>
      <c r="AT5" s="70">
        <v>0</v>
      </c>
      <c r="AV5" s="228">
        <f t="shared" si="6"/>
        <v>20</v>
      </c>
    </row>
    <row r="6" spans="1:1024" s="15" customFormat="1" ht="15" x14ac:dyDescent="0.25">
      <c r="A6" s="10">
        <v>206</v>
      </c>
      <c r="B6" s="10" t="s">
        <v>147</v>
      </c>
      <c r="C6" s="10" t="s">
        <v>57</v>
      </c>
      <c r="D6" s="12" t="s">
        <v>55</v>
      </c>
      <c r="E6" s="13" t="s">
        <v>56</v>
      </c>
      <c r="G6" s="40">
        <v>1</v>
      </c>
      <c r="H6" s="69">
        <v>3</v>
      </c>
      <c r="J6" s="22" t="s">
        <v>58</v>
      </c>
      <c r="K6" s="31">
        <v>3</v>
      </c>
      <c r="M6" s="22">
        <v>7</v>
      </c>
      <c r="N6" s="22">
        <v>8</v>
      </c>
      <c r="O6" s="171">
        <f t="shared" si="0"/>
        <v>0.875</v>
      </c>
      <c r="P6" s="83">
        <v>2</v>
      </c>
      <c r="R6" s="22">
        <v>5</v>
      </c>
      <c r="S6" s="22">
        <v>7</v>
      </c>
      <c r="T6" s="232">
        <f t="shared" si="1"/>
        <v>0.7142857142857143</v>
      </c>
      <c r="U6" s="69">
        <f>IF(T6&gt;0,IF(T6&gt;0.5,2,IF(T6&gt;0.2,1,0)),"")</f>
        <v>2</v>
      </c>
      <c r="W6" s="10" t="s">
        <v>4</v>
      </c>
      <c r="X6" s="44">
        <v>0</v>
      </c>
      <c r="Z6" s="118">
        <v>38388.195235962048</v>
      </c>
      <c r="AA6" s="118">
        <v>339624.97176393395</v>
      </c>
      <c r="AB6" s="171">
        <f t="shared" si="2"/>
        <v>0.11303113265371094</v>
      </c>
      <c r="AC6" s="69">
        <f t="shared" si="3"/>
        <v>3</v>
      </c>
      <c r="AE6" s="104">
        <v>115326</v>
      </c>
      <c r="AF6" s="69">
        <v>0</v>
      </c>
      <c r="AH6" s="104">
        <v>221</v>
      </c>
      <c r="AI6" s="69">
        <v>3</v>
      </c>
      <c r="AK6" s="104">
        <v>2199</v>
      </c>
      <c r="AL6" s="104">
        <v>87859</v>
      </c>
      <c r="AM6" s="171">
        <f t="shared" si="4"/>
        <v>2.5028739229902456E-2</v>
      </c>
      <c r="AN6" s="69">
        <f t="shared" si="5"/>
        <v>3</v>
      </c>
      <c r="AP6" s="151">
        <v>3.6531773368178033E-3</v>
      </c>
      <c r="AQ6" s="98">
        <v>0</v>
      </c>
      <c r="AS6" s="118" t="s">
        <v>153</v>
      </c>
      <c r="AT6" s="69">
        <v>-1</v>
      </c>
      <c r="AV6" s="228">
        <f t="shared" si="6"/>
        <v>18</v>
      </c>
    </row>
    <row r="7" spans="1:1024" s="15" customFormat="1" ht="15" x14ac:dyDescent="0.25">
      <c r="A7" s="10">
        <v>206</v>
      </c>
      <c r="B7" s="10" t="s">
        <v>83</v>
      </c>
      <c r="C7" s="10" t="s">
        <v>84</v>
      </c>
      <c r="D7" s="12" t="s">
        <v>55</v>
      </c>
      <c r="E7" s="13" t="s">
        <v>56</v>
      </c>
      <c r="G7" s="40">
        <v>0.8</v>
      </c>
      <c r="H7" s="69">
        <v>3</v>
      </c>
      <c r="J7" s="22" t="s">
        <v>85</v>
      </c>
      <c r="K7" s="31">
        <v>3</v>
      </c>
      <c r="M7" s="22">
        <v>9</v>
      </c>
      <c r="N7" s="22">
        <v>17</v>
      </c>
      <c r="O7" s="40">
        <f t="shared" si="0"/>
        <v>0.52941176470588236</v>
      </c>
      <c r="P7" s="84">
        <v>0</v>
      </c>
      <c r="R7" s="22">
        <v>5</v>
      </c>
      <c r="S7" s="22">
        <v>9</v>
      </c>
      <c r="T7" s="232">
        <f t="shared" si="1"/>
        <v>0.55555555555555558</v>
      </c>
      <c r="U7" s="69">
        <f>IF(T7&gt;0,IF(T7&gt;0.5,2,IF(T7&gt;0.2,1,0)),"")</f>
        <v>2</v>
      </c>
      <c r="W7" s="10" t="s">
        <v>3</v>
      </c>
      <c r="X7" s="44">
        <v>1</v>
      </c>
      <c r="Z7" s="126">
        <v>104916.22803252633</v>
      </c>
      <c r="AA7" s="120">
        <v>707373.32596768043</v>
      </c>
      <c r="AB7" s="171">
        <f t="shared" si="2"/>
        <v>0.1483180439253938</v>
      </c>
      <c r="AC7" s="69">
        <f t="shared" si="3"/>
        <v>3</v>
      </c>
      <c r="AE7" s="104">
        <v>220500</v>
      </c>
      <c r="AF7" s="69">
        <v>1</v>
      </c>
      <c r="AH7" s="104">
        <v>274</v>
      </c>
      <c r="AI7" s="69">
        <v>3</v>
      </c>
      <c r="AK7" s="104">
        <v>4074</v>
      </c>
      <c r="AL7" s="104">
        <v>200685</v>
      </c>
      <c r="AM7" s="171">
        <f t="shared" si="4"/>
        <v>2.0300470887211302E-2</v>
      </c>
      <c r="AN7" s="69">
        <f t="shared" si="5"/>
        <v>3</v>
      </c>
      <c r="AP7" s="151">
        <v>3.6534385503841582E-2</v>
      </c>
      <c r="AQ7" s="98">
        <v>0</v>
      </c>
      <c r="AS7" s="118"/>
      <c r="AT7" s="69">
        <v>0</v>
      </c>
      <c r="AV7" s="228">
        <f t="shared" si="6"/>
        <v>18</v>
      </c>
    </row>
    <row r="8" spans="1:1024" s="15" customFormat="1" ht="15" x14ac:dyDescent="0.25">
      <c r="A8" s="10">
        <v>206</v>
      </c>
      <c r="B8" s="14" t="s">
        <v>111</v>
      </c>
      <c r="C8" s="14" t="s">
        <v>146</v>
      </c>
      <c r="D8" s="17" t="s">
        <v>55</v>
      </c>
      <c r="E8" s="17" t="s">
        <v>56</v>
      </c>
      <c r="G8" s="90">
        <v>1</v>
      </c>
      <c r="H8" s="177">
        <v>3</v>
      </c>
      <c r="I8" s="1"/>
      <c r="J8" s="200" t="s">
        <v>3</v>
      </c>
      <c r="K8" s="34">
        <v>3</v>
      </c>
      <c r="L8" s="1"/>
      <c r="M8" s="22">
        <v>32</v>
      </c>
      <c r="N8" s="22">
        <v>39</v>
      </c>
      <c r="O8" s="40">
        <f t="shared" si="0"/>
        <v>0.82051282051282048</v>
      </c>
      <c r="P8" s="83">
        <v>2</v>
      </c>
      <c r="Q8" s="1"/>
      <c r="R8" s="25">
        <v>21</v>
      </c>
      <c r="S8" s="25">
        <v>39</v>
      </c>
      <c r="T8" s="234">
        <f t="shared" si="1"/>
        <v>0.53846153846153844</v>
      </c>
      <c r="U8" s="79">
        <v>2</v>
      </c>
      <c r="V8" s="1"/>
      <c r="W8" s="57" t="s">
        <v>76</v>
      </c>
      <c r="X8" s="65">
        <v>1</v>
      </c>
      <c r="Z8" s="118">
        <v>302942.28718645195</v>
      </c>
      <c r="AA8" s="118">
        <v>1829359.3358114886</v>
      </c>
      <c r="AB8" s="171">
        <f t="shared" si="2"/>
        <v>0.16560020836588088</v>
      </c>
      <c r="AC8" s="69">
        <f t="shared" si="3"/>
        <v>3</v>
      </c>
      <c r="AE8" s="104">
        <v>620913</v>
      </c>
      <c r="AF8" s="69">
        <v>3</v>
      </c>
      <c r="AH8" s="104">
        <v>304</v>
      </c>
      <c r="AI8" s="69">
        <v>3</v>
      </c>
      <c r="AJ8" s="53"/>
      <c r="AK8" s="104">
        <v>556029</v>
      </c>
      <c r="AL8" s="104">
        <v>583489</v>
      </c>
      <c r="AM8" s="171">
        <f t="shared" si="4"/>
        <v>0.95293827304370782</v>
      </c>
      <c r="AN8" s="69">
        <f t="shared" si="5"/>
        <v>0</v>
      </c>
      <c r="AO8" s="53"/>
      <c r="AP8" s="151">
        <v>-3.0425689275499712E-2</v>
      </c>
      <c r="AQ8" s="98">
        <v>1</v>
      </c>
      <c r="AR8" s="53"/>
      <c r="AS8" s="118"/>
      <c r="AT8" s="69">
        <v>0</v>
      </c>
      <c r="AV8" s="228">
        <f t="shared" si="6"/>
        <v>18</v>
      </c>
    </row>
    <row r="9" spans="1:1024" s="15" customFormat="1" ht="15" x14ac:dyDescent="0.25">
      <c r="A9" s="10">
        <v>206</v>
      </c>
      <c r="B9" s="10" t="s">
        <v>151</v>
      </c>
      <c r="C9" s="10" t="s">
        <v>110</v>
      </c>
      <c r="D9" s="12" t="s">
        <v>55</v>
      </c>
      <c r="E9" s="13" t="s">
        <v>56</v>
      </c>
      <c r="G9" s="40">
        <v>1</v>
      </c>
      <c r="H9" s="69">
        <v>3</v>
      </c>
      <c r="J9" s="22" t="s">
        <v>3</v>
      </c>
      <c r="K9" s="31">
        <v>3</v>
      </c>
      <c r="M9" s="22">
        <v>10</v>
      </c>
      <c r="N9" s="22">
        <v>10</v>
      </c>
      <c r="O9" s="40">
        <f t="shared" si="0"/>
        <v>1</v>
      </c>
      <c r="P9" s="85">
        <v>2</v>
      </c>
      <c r="R9" s="22">
        <v>8</v>
      </c>
      <c r="S9" s="22">
        <v>10</v>
      </c>
      <c r="T9" s="232">
        <f t="shared" si="1"/>
        <v>0.8</v>
      </c>
      <c r="U9" s="69">
        <f>IF(T9&gt;0,IF(T9&gt;0.5,2,IF(T9&gt;0.2,1,0)),"")</f>
        <v>2</v>
      </c>
      <c r="W9" s="57" t="s">
        <v>72</v>
      </c>
      <c r="X9" s="65">
        <v>0</v>
      </c>
      <c r="Z9" s="118">
        <v>51839.072829166369</v>
      </c>
      <c r="AA9" s="118">
        <v>269929.98817080079</v>
      </c>
      <c r="AB9" s="171">
        <f t="shared" si="2"/>
        <v>0.19204636424599367</v>
      </c>
      <c r="AC9" s="69">
        <f t="shared" si="3"/>
        <v>3</v>
      </c>
      <c r="AE9" s="104">
        <v>109536</v>
      </c>
      <c r="AF9" s="69">
        <v>0</v>
      </c>
      <c r="AH9" s="104">
        <v>262</v>
      </c>
      <c r="AI9" s="69">
        <v>3</v>
      </c>
      <c r="AK9" s="104">
        <v>105313</v>
      </c>
      <c r="AL9" s="104">
        <v>105313</v>
      </c>
      <c r="AM9" s="171">
        <f t="shared" si="4"/>
        <v>1</v>
      </c>
      <c r="AN9" s="69">
        <f t="shared" si="5"/>
        <v>0</v>
      </c>
      <c r="AP9" s="151">
        <v>-1.994795327701937E-2</v>
      </c>
      <c r="AQ9" s="98">
        <v>1</v>
      </c>
      <c r="AS9" s="118" t="s">
        <v>154</v>
      </c>
      <c r="AT9" s="69">
        <v>1</v>
      </c>
      <c r="AV9" s="228">
        <f t="shared" si="6"/>
        <v>18</v>
      </c>
    </row>
    <row r="10" spans="1:1024" s="15" customFormat="1" ht="15" x14ac:dyDescent="0.25">
      <c r="A10" s="23">
        <v>206</v>
      </c>
      <c r="B10" s="23" t="s">
        <v>89</v>
      </c>
      <c r="C10" s="23" t="s">
        <v>90</v>
      </c>
      <c r="D10" s="12" t="s">
        <v>55</v>
      </c>
      <c r="E10" s="13" t="s">
        <v>56</v>
      </c>
      <c r="F10" s="24"/>
      <c r="G10" s="39">
        <v>0.63636363636363635</v>
      </c>
      <c r="H10" s="79">
        <v>3</v>
      </c>
      <c r="I10" s="24"/>
      <c r="J10" s="25" t="s">
        <v>3</v>
      </c>
      <c r="K10" s="35">
        <v>3</v>
      </c>
      <c r="L10" s="24"/>
      <c r="M10" s="25">
        <v>46</v>
      </c>
      <c r="N10" s="25">
        <v>51</v>
      </c>
      <c r="O10" s="39">
        <f t="shared" si="0"/>
        <v>0.90196078431372551</v>
      </c>
      <c r="P10" s="215">
        <v>2</v>
      </c>
      <c r="Q10" s="24"/>
      <c r="R10" s="25">
        <v>34</v>
      </c>
      <c r="S10" s="25">
        <v>46</v>
      </c>
      <c r="T10" s="234">
        <f t="shared" si="1"/>
        <v>0.73913043478260865</v>
      </c>
      <c r="U10" s="79">
        <f>IF(T10&gt;0,IF(T10&gt;0.5,2,IF(T10&gt;0.2,1,0)),"")</f>
        <v>2</v>
      </c>
      <c r="V10" s="24"/>
      <c r="W10" s="218" t="s">
        <v>3</v>
      </c>
      <c r="X10" s="219">
        <v>1</v>
      </c>
      <c r="Y10" s="24"/>
      <c r="Z10" s="119">
        <v>430976.24085941166</v>
      </c>
      <c r="AA10" s="119">
        <v>984142.23014126252</v>
      </c>
      <c r="AB10" s="226">
        <f t="shared" si="2"/>
        <v>0.43792068631944581</v>
      </c>
      <c r="AC10" s="79">
        <f t="shared" si="3"/>
        <v>3</v>
      </c>
      <c r="AD10" s="24"/>
      <c r="AE10" s="112">
        <v>337167</v>
      </c>
      <c r="AF10" s="79">
        <v>1</v>
      </c>
      <c r="AG10" s="24"/>
      <c r="AH10" s="109">
        <v>305</v>
      </c>
      <c r="AI10" s="81">
        <v>3</v>
      </c>
      <c r="AJ10" s="24"/>
      <c r="AK10" s="112">
        <v>250600</v>
      </c>
      <c r="AL10" s="112">
        <v>250635</v>
      </c>
      <c r="AM10" s="226">
        <f t="shared" si="4"/>
        <v>0.99986035469906442</v>
      </c>
      <c r="AN10" s="79">
        <f t="shared" si="5"/>
        <v>0</v>
      </c>
      <c r="AO10" s="24"/>
      <c r="AP10" s="150">
        <v>3.0418836641663782E-2</v>
      </c>
      <c r="AQ10" s="103">
        <v>0</v>
      </c>
      <c r="AR10" s="24"/>
      <c r="AS10" s="260"/>
      <c r="AT10" s="79">
        <v>0</v>
      </c>
      <c r="AU10" s="24"/>
      <c r="AV10" s="228">
        <f t="shared" si="6"/>
        <v>17</v>
      </c>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c r="VS10" s="24"/>
      <c r="VT10" s="24"/>
      <c r="VU10" s="24"/>
      <c r="VV10" s="24"/>
      <c r="VW10" s="24"/>
      <c r="VX10" s="24"/>
      <c r="VY10" s="24"/>
      <c r="VZ10" s="24"/>
      <c r="WA10" s="24"/>
      <c r="WB10" s="24"/>
      <c r="WC10" s="24"/>
      <c r="WD10" s="24"/>
      <c r="WE10" s="24"/>
      <c r="WF10" s="24"/>
      <c r="WG10" s="24"/>
      <c r="WH10" s="24"/>
      <c r="WI10" s="24"/>
      <c r="WJ10" s="24"/>
      <c r="WK10" s="24"/>
      <c r="WL10" s="24"/>
      <c r="WM10" s="24"/>
      <c r="WN10" s="24"/>
      <c r="WO10" s="24"/>
      <c r="WP10" s="24"/>
      <c r="WQ10" s="24"/>
      <c r="WR10" s="24"/>
      <c r="WS10" s="24"/>
      <c r="WT10" s="24"/>
      <c r="WU10" s="24"/>
      <c r="WV10" s="24"/>
      <c r="WW10" s="24"/>
      <c r="WX10" s="24"/>
      <c r="WY10" s="24"/>
      <c r="WZ10" s="24"/>
      <c r="XA10" s="24"/>
      <c r="XB10" s="24"/>
      <c r="XC10" s="24"/>
      <c r="XD10" s="24"/>
      <c r="XE10" s="24"/>
      <c r="XF10" s="24"/>
      <c r="XG10" s="24"/>
      <c r="XH10" s="24"/>
      <c r="XI10" s="24"/>
      <c r="XJ10" s="24"/>
      <c r="XK10" s="24"/>
      <c r="XL10" s="24"/>
      <c r="XM10" s="24"/>
      <c r="XN10" s="24"/>
      <c r="XO10" s="24"/>
      <c r="XP10" s="24"/>
      <c r="XQ10" s="24"/>
      <c r="XR10" s="24"/>
      <c r="XS10" s="24"/>
      <c r="XT10" s="24"/>
      <c r="XU10" s="24"/>
      <c r="XV10" s="24"/>
      <c r="XW10" s="24"/>
      <c r="XX10" s="24"/>
      <c r="XY10" s="24"/>
      <c r="XZ10" s="24"/>
      <c r="YA10" s="24"/>
      <c r="YB10" s="24"/>
      <c r="YC10" s="24"/>
      <c r="YD10" s="24"/>
      <c r="YE10" s="24"/>
      <c r="YF10" s="24"/>
      <c r="YG10" s="24"/>
      <c r="YH10" s="24"/>
      <c r="YI10" s="24"/>
      <c r="YJ10" s="24"/>
      <c r="YK10" s="24"/>
      <c r="YL10" s="24"/>
      <c r="YM10" s="24"/>
      <c r="YN10" s="24"/>
      <c r="YO10" s="24"/>
      <c r="YP10" s="24"/>
      <c r="YQ10" s="24"/>
      <c r="YR10" s="24"/>
      <c r="YS10" s="24"/>
      <c r="YT10" s="24"/>
      <c r="YU10" s="24"/>
      <c r="YV10" s="24"/>
      <c r="YW10" s="24"/>
      <c r="YX10" s="24"/>
      <c r="YY10" s="24"/>
      <c r="YZ10" s="24"/>
      <c r="ZA10" s="24"/>
      <c r="ZB10" s="24"/>
      <c r="ZC10" s="24"/>
      <c r="ZD10" s="24"/>
      <c r="ZE10" s="24"/>
      <c r="ZF10" s="24"/>
      <c r="ZG10" s="24"/>
      <c r="ZH10" s="24"/>
      <c r="ZI10" s="24"/>
      <c r="ZJ10" s="24"/>
      <c r="ZK10" s="24"/>
      <c r="ZL10" s="24"/>
      <c r="ZM10" s="24"/>
      <c r="ZN10" s="24"/>
      <c r="ZO10" s="24"/>
      <c r="ZP10" s="24"/>
      <c r="ZQ10" s="24"/>
      <c r="ZR10" s="24"/>
      <c r="ZS10" s="24"/>
      <c r="ZT10" s="24"/>
      <c r="ZU10" s="24"/>
      <c r="ZV10" s="24"/>
      <c r="ZW10" s="24"/>
      <c r="ZX10" s="24"/>
      <c r="ZY10" s="24"/>
      <c r="ZZ10" s="24"/>
      <c r="AAA10" s="24"/>
      <c r="AAB10" s="24"/>
      <c r="AAC10" s="24"/>
      <c r="AAD10" s="24"/>
      <c r="AAE10" s="24"/>
      <c r="AAF10" s="24"/>
      <c r="AAG10" s="24"/>
      <c r="AAH10" s="24"/>
      <c r="AAI10" s="24"/>
      <c r="AAJ10" s="24"/>
      <c r="AAK10" s="24"/>
      <c r="AAL10" s="24"/>
      <c r="AAM10" s="24"/>
      <c r="AAN10" s="24"/>
      <c r="AAO10" s="24"/>
      <c r="AAP10" s="24"/>
      <c r="AAQ10" s="24"/>
      <c r="AAR10" s="24"/>
      <c r="AAS10" s="24"/>
      <c r="AAT10" s="24"/>
      <c r="AAU10" s="24"/>
      <c r="AAV10" s="24"/>
      <c r="AAW10" s="24"/>
      <c r="AAX10" s="24"/>
      <c r="AAY10" s="24"/>
      <c r="AAZ10" s="24"/>
      <c r="ABA10" s="24"/>
      <c r="ABB10" s="24"/>
      <c r="ABC10" s="24"/>
      <c r="ABD10" s="24"/>
      <c r="ABE10" s="24"/>
      <c r="ABF10" s="24"/>
      <c r="ABG10" s="24"/>
      <c r="ABH10" s="24"/>
      <c r="ABI10" s="24"/>
      <c r="ABJ10" s="24"/>
      <c r="ABK10" s="24"/>
      <c r="ABL10" s="24"/>
      <c r="ABM10" s="24"/>
      <c r="ABN10" s="24"/>
      <c r="ABO10" s="24"/>
      <c r="ABP10" s="24"/>
      <c r="ABQ10" s="24"/>
      <c r="ABR10" s="24"/>
      <c r="ABS10" s="24"/>
      <c r="ABT10" s="24"/>
      <c r="ABU10" s="24"/>
      <c r="ABV10" s="24"/>
      <c r="ABW10" s="24"/>
      <c r="ABX10" s="24"/>
      <c r="ABY10" s="24"/>
      <c r="ABZ10" s="24"/>
      <c r="ACA10" s="24"/>
      <c r="ACB10" s="24"/>
      <c r="ACC10" s="24"/>
      <c r="ACD10" s="24"/>
      <c r="ACE10" s="24"/>
      <c r="ACF10" s="24"/>
      <c r="ACG10" s="24"/>
      <c r="ACH10" s="24"/>
      <c r="ACI10" s="24"/>
      <c r="ACJ10" s="24"/>
      <c r="ACK10" s="24"/>
      <c r="ACL10" s="24"/>
      <c r="ACM10" s="24"/>
      <c r="ACN10" s="24"/>
      <c r="ACO10" s="24"/>
      <c r="ACP10" s="24"/>
      <c r="ACQ10" s="24"/>
      <c r="ACR10" s="24"/>
      <c r="ACS10" s="24"/>
      <c r="ACT10" s="24"/>
      <c r="ACU10" s="24"/>
      <c r="ACV10" s="24"/>
      <c r="ACW10" s="24"/>
      <c r="ACX10" s="24"/>
      <c r="ACY10" s="24"/>
      <c r="ACZ10" s="24"/>
      <c r="ADA10" s="24"/>
      <c r="ADB10" s="24"/>
      <c r="ADC10" s="24"/>
      <c r="ADD10" s="24"/>
      <c r="ADE10" s="24"/>
      <c r="ADF10" s="24"/>
      <c r="ADG10" s="24"/>
      <c r="ADH10" s="24"/>
      <c r="ADI10" s="24"/>
      <c r="ADJ10" s="24"/>
      <c r="ADK10" s="24"/>
      <c r="ADL10" s="24"/>
      <c r="ADM10" s="24"/>
      <c r="ADN10" s="24"/>
      <c r="ADO10" s="24"/>
      <c r="ADP10" s="24"/>
      <c r="ADQ10" s="24"/>
      <c r="ADR10" s="24"/>
      <c r="ADS10" s="24"/>
      <c r="ADT10" s="24"/>
      <c r="ADU10" s="24"/>
      <c r="ADV10" s="24"/>
      <c r="ADW10" s="24"/>
      <c r="ADX10" s="24"/>
      <c r="ADY10" s="24"/>
      <c r="ADZ10" s="24"/>
      <c r="AEA10" s="24"/>
      <c r="AEB10" s="24"/>
      <c r="AEC10" s="24"/>
      <c r="AED10" s="24"/>
      <c r="AEE10" s="24"/>
      <c r="AEF10" s="24"/>
      <c r="AEG10" s="24"/>
      <c r="AEH10" s="24"/>
      <c r="AEI10" s="24"/>
      <c r="AEJ10" s="24"/>
      <c r="AEK10" s="24"/>
      <c r="AEL10" s="24"/>
      <c r="AEM10" s="24"/>
      <c r="AEN10" s="24"/>
      <c r="AEO10" s="24"/>
      <c r="AEP10" s="24"/>
      <c r="AEQ10" s="24"/>
      <c r="AER10" s="24"/>
      <c r="AES10" s="24"/>
      <c r="AET10" s="24"/>
      <c r="AEU10" s="24"/>
      <c r="AEV10" s="24"/>
      <c r="AEW10" s="24"/>
      <c r="AEX10" s="24"/>
      <c r="AEY10" s="24"/>
      <c r="AEZ10" s="24"/>
      <c r="AFA10" s="24"/>
      <c r="AFB10" s="24"/>
      <c r="AFC10" s="24"/>
      <c r="AFD10" s="24"/>
      <c r="AFE10" s="24"/>
      <c r="AFF10" s="24"/>
      <c r="AFG10" s="24"/>
      <c r="AFH10" s="24"/>
      <c r="AFI10" s="24"/>
      <c r="AFJ10" s="24"/>
      <c r="AFK10" s="24"/>
      <c r="AFL10" s="24"/>
      <c r="AFM10" s="24"/>
      <c r="AFN10" s="24"/>
      <c r="AFO10" s="24"/>
      <c r="AFP10" s="24"/>
      <c r="AFQ10" s="24"/>
      <c r="AFR10" s="24"/>
      <c r="AFS10" s="24"/>
      <c r="AFT10" s="24"/>
      <c r="AFU10" s="24"/>
      <c r="AFV10" s="24"/>
      <c r="AFW10" s="24"/>
      <c r="AFX10" s="24"/>
      <c r="AFY10" s="24"/>
      <c r="AFZ10" s="24"/>
      <c r="AGA10" s="24"/>
      <c r="AGB10" s="24"/>
      <c r="AGC10" s="24"/>
      <c r="AGD10" s="24"/>
      <c r="AGE10" s="24"/>
      <c r="AGF10" s="24"/>
      <c r="AGG10" s="24"/>
      <c r="AGH10" s="24"/>
      <c r="AGI10" s="24"/>
      <c r="AGJ10" s="24"/>
      <c r="AGK10" s="24"/>
      <c r="AGL10" s="24"/>
      <c r="AGM10" s="24"/>
      <c r="AGN10" s="24"/>
      <c r="AGO10" s="24"/>
      <c r="AGP10" s="24"/>
      <c r="AGQ10" s="24"/>
      <c r="AGR10" s="24"/>
      <c r="AGS10" s="24"/>
      <c r="AGT10" s="24"/>
      <c r="AGU10" s="24"/>
      <c r="AGV10" s="24"/>
      <c r="AGW10" s="24"/>
      <c r="AGX10" s="24"/>
      <c r="AGY10" s="24"/>
      <c r="AGZ10" s="24"/>
      <c r="AHA10" s="24"/>
      <c r="AHB10" s="24"/>
      <c r="AHC10" s="24"/>
      <c r="AHD10" s="24"/>
      <c r="AHE10" s="24"/>
      <c r="AHF10" s="24"/>
      <c r="AHG10" s="24"/>
      <c r="AHH10" s="24"/>
      <c r="AHI10" s="24"/>
      <c r="AHJ10" s="24"/>
      <c r="AHK10" s="24"/>
      <c r="AHL10" s="24"/>
      <c r="AHM10" s="24"/>
      <c r="AHN10" s="24"/>
      <c r="AHO10" s="24"/>
      <c r="AHP10" s="24"/>
      <c r="AHQ10" s="24"/>
      <c r="AHR10" s="24"/>
      <c r="AHS10" s="24"/>
      <c r="AHT10" s="24"/>
      <c r="AHU10" s="24"/>
      <c r="AHV10" s="24"/>
      <c r="AHW10" s="24"/>
      <c r="AHX10" s="24"/>
      <c r="AHY10" s="24"/>
      <c r="AHZ10" s="24"/>
      <c r="AIA10" s="24"/>
      <c r="AIB10" s="24"/>
      <c r="AIC10" s="24"/>
      <c r="AID10" s="24"/>
      <c r="AIE10" s="24"/>
      <c r="AIF10" s="24"/>
      <c r="AIG10" s="24"/>
      <c r="AIH10" s="24"/>
      <c r="AII10" s="24"/>
      <c r="AIJ10" s="24"/>
      <c r="AIK10" s="24"/>
      <c r="AIL10" s="24"/>
      <c r="AIM10" s="24"/>
      <c r="AIN10" s="24"/>
      <c r="AIO10" s="24"/>
      <c r="AIP10" s="24"/>
      <c r="AIQ10" s="24"/>
      <c r="AIR10" s="24"/>
      <c r="AIS10" s="24"/>
      <c r="AIT10" s="24"/>
      <c r="AIU10" s="24"/>
      <c r="AIV10" s="24"/>
      <c r="AIW10" s="24"/>
      <c r="AIX10" s="24"/>
      <c r="AIY10" s="24"/>
      <c r="AIZ10" s="24"/>
      <c r="AJA10" s="24"/>
      <c r="AJB10" s="24"/>
      <c r="AJC10" s="24"/>
      <c r="AJD10" s="24"/>
      <c r="AJE10" s="24"/>
      <c r="AJF10" s="24"/>
      <c r="AJG10" s="24"/>
      <c r="AJH10" s="24"/>
      <c r="AJI10" s="24"/>
      <c r="AJJ10" s="24"/>
      <c r="AJK10" s="24"/>
      <c r="AJL10" s="24"/>
      <c r="AJM10" s="24"/>
      <c r="AJN10" s="24"/>
      <c r="AJO10" s="24"/>
      <c r="AJP10" s="24"/>
      <c r="AJQ10" s="24"/>
      <c r="AJR10" s="24"/>
      <c r="AJS10" s="24"/>
      <c r="AJT10" s="24"/>
      <c r="AJU10" s="24"/>
      <c r="AJV10" s="24"/>
      <c r="AJW10" s="24"/>
      <c r="AJX10" s="24"/>
      <c r="AJY10" s="24"/>
      <c r="AJZ10" s="24"/>
      <c r="AKA10" s="24"/>
      <c r="AKB10" s="24"/>
      <c r="AKC10" s="24"/>
      <c r="AKD10" s="24"/>
      <c r="AKE10" s="24"/>
      <c r="AKF10" s="24"/>
      <c r="AKG10" s="24"/>
      <c r="AKH10" s="24"/>
      <c r="AKI10" s="24"/>
      <c r="AKJ10" s="24"/>
      <c r="AKK10" s="24"/>
      <c r="AKL10" s="24"/>
      <c r="AKM10" s="24"/>
      <c r="AKN10" s="24"/>
      <c r="AKO10" s="24"/>
      <c r="AKP10" s="24"/>
      <c r="AKQ10" s="24"/>
      <c r="AKR10" s="24"/>
      <c r="AKS10" s="24"/>
      <c r="AKT10" s="24"/>
      <c r="AKU10" s="24"/>
      <c r="AKV10" s="24"/>
      <c r="AKW10" s="24"/>
      <c r="AKX10" s="24"/>
      <c r="AKY10" s="24"/>
      <c r="AKZ10" s="24"/>
      <c r="ALA10" s="24"/>
      <c r="ALB10" s="24"/>
      <c r="ALC10" s="24"/>
      <c r="ALD10" s="24"/>
      <c r="ALE10" s="24"/>
      <c r="ALF10" s="24"/>
      <c r="ALG10" s="24"/>
      <c r="ALH10" s="24"/>
      <c r="ALI10" s="24"/>
      <c r="ALJ10" s="24"/>
      <c r="ALK10" s="24"/>
      <c r="ALL10" s="24"/>
      <c r="ALM10" s="24"/>
      <c r="ALN10" s="24"/>
      <c r="ALO10" s="24"/>
      <c r="ALP10" s="24"/>
      <c r="ALQ10" s="24"/>
      <c r="ALR10" s="24"/>
      <c r="ALS10" s="24"/>
      <c r="ALT10" s="24"/>
      <c r="ALU10" s="24"/>
      <c r="ALV10" s="24"/>
      <c r="ALW10" s="24"/>
      <c r="ALX10" s="24"/>
      <c r="ALY10" s="24"/>
      <c r="ALZ10" s="24"/>
      <c r="AMA10" s="24"/>
      <c r="AMB10" s="24"/>
      <c r="AMC10" s="24"/>
      <c r="AMD10" s="24"/>
      <c r="AME10" s="24"/>
      <c r="AMF10" s="24"/>
    </row>
    <row r="11" spans="1:1024" s="19" customFormat="1" ht="15" x14ac:dyDescent="0.25">
      <c r="A11" s="205">
        <v>206</v>
      </c>
      <c r="B11" s="205" t="s">
        <v>108</v>
      </c>
      <c r="C11" s="207" t="s">
        <v>109</v>
      </c>
      <c r="D11" s="12" t="s">
        <v>55</v>
      </c>
      <c r="E11" s="13" t="s">
        <v>56</v>
      </c>
      <c r="F11" s="29"/>
      <c r="G11" s="210">
        <v>1</v>
      </c>
      <c r="H11" s="211">
        <v>3</v>
      </c>
      <c r="I11" s="29"/>
      <c r="J11" s="212" t="s">
        <v>3</v>
      </c>
      <c r="K11" s="213">
        <v>3</v>
      </c>
      <c r="L11" s="29"/>
      <c r="M11" s="212">
        <v>10</v>
      </c>
      <c r="N11" s="212">
        <v>10</v>
      </c>
      <c r="O11" s="210">
        <f t="shared" si="0"/>
        <v>1</v>
      </c>
      <c r="P11" s="216">
        <v>2</v>
      </c>
      <c r="Q11" s="29"/>
      <c r="R11" s="212">
        <v>6</v>
      </c>
      <c r="S11" s="212">
        <v>10</v>
      </c>
      <c r="T11" s="235">
        <f t="shared" si="1"/>
        <v>0.6</v>
      </c>
      <c r="U11" s="211">
        <f>IF(T11&gt;0,IF(T11&gt;0.5,2,IF(T11&gt;0.2,1,0)),"")</f>
        <v>2</v>
      </c>
      <c r="V11" s="29"/>
      <c r="W11" s="202" t="s">
        <v>3</v>
      </c>
      <c r="X11" s="203">
        <v>1</v>
      </c>
      <c r="Y11" s="29"/>
      <c r="Z11" s="118">
        <v>65167.948307234212</v>
      </c>
      <c r="AA11" s="128">
        <v>195492.01069281506</v>
      </c>
      <c r="AB11" s="230">
        <f t="shared" si="2"/>
        <v>0.33335351187131318</v>
      </c>
      <c r="AC11" s="211">
        <f t="shared" si="3"/>
        <v>3</v>
      </c>
      <c r="AD11" s="29"/>
      <c r="AE11" s="104">
        <v>91477</v>
      </c>
      <c r="AF11" s="211">
        <v>0</v>
      </c>
      <c r="AG11" s="29"/>
      <c r="AH11" s="221">
        <v>243</v>
      </c>
      <c r="AI11" s="222">
        <v>3</v>
      </c>
      <c r="AJ11" s="223"/>
      <c r="AK11" s="115">
        <v>75443</v>
      </c>
      <c r="AL11" s="106">
        <v>89148</v>
      </c>
      <c r="AM11" s="230">
        <f t="shared" si="4"/>
        <v>0.84626688203885669</v>
      </c>
      <c r="AN11" s="211">
        <f t="shared" si="5"/>
        <v>0</v>
      </c>
      <c r="AO11" s="223"/>
      <c r="AP11" s="224">
        <v>1.3816955065636627E-2</v>
      </c>
      <c r="AQ11" s="225">
        <v>0</v>
      </c>
      <c r="AR11" s="223"/>
      <c r="AS11" s="261"/>
      <c r="AT11" s="76">
        <v>0</v>
      </c>
      <c r="AU11" s="29"/>
      <c r="AV11" s="228">
        <f t="shared" si="6"/>
        <v>17</v>
      </c>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row>
    <row r="12" spans="1:1024" s="20" customFormat="1" ht="15" x14ac:dyDescent="0.25">
      <c r="A12" s="10">
        <v>206</v>
      </c>
      <c r="B12" s="10" t="s">
        <v>95</v>
      </c>
      <c r="C12" s="10" t="s">
        <v>96</v>
      </c>
      <c r="D12" s="12" t="s">
        <v>55</v>
      </c>
      <c r="E12" s="13" t="s">
        <v>56</v>
      </c>
      <c r="F12" s="15"/>
      <c r="G12" s="40">
        <v>0.5</v>
      </c>
      <c r="H12" s="69">
        <v>2</v>
      </c>
      <c r="I12" s="15"/>
      <c r="J12" s="22" t="s">
        <v>3</v>
      </c>
      <c r="K12" s="31">
        <v>3</v>
      </c>
      <c r="L12" s="15"/>
      <c r="M12" s="22">
        <v>16</v>
      </c>
      <c r="N12" s="22">
        <v>19</v>
      </c>
      <c r="O12" s="40">
        <f t="shared" si="0"/>
        <v>0.84210526315789469</v>
      </c>
      <c r="P12" s="83">
        <v>2</v>
      </c>
      <c r="Q12" s="15"/>
      <c r="R12" s="22">
        <v>15</v>
      </c>
      <c r="S12" s="22">
        <v>16</v>
      </c>
      <c r="T12" s="232">
        <f t="shared" si="1"/>
        <v>0.9375</v>
      </c>
      <c r="U12" s="69">
        <f>IF(T12&gt;0,IF(T12&gt;0.5,2,IF(T12&gt;0.2,1,0)),"")</f>
        <v>2</v>
      </c>
      <c r="V12" s="15"/>
      <c r="W12" s="10" t="s">
        <v>3</v>
      </c>
      <c r="X12" s="44">
        <v>1</v>
      </c>
      <c r="Y12" s="15"/>
      <c r="Z12" s="118">
        <v>115156.57938966615</v>
      </c>
      <c r="AA12" s="118">
        <v>348134.18061008776</v>
      </c>
      <c r="AB12" s="171">
        <f t="shared" si="2"/>
        <v>0.33078216907015562</v>
      </c>
      <c r="AC12" s="69">
        <f t="shared" si="3"/>
        <v>3</v>
      </c>
      <c r="AD12" s="15"/>
      <c r="AE12" s="104">
        <v>166918</v>
      </c>
      <c r="AF12" s="69">
        <v>0</v>
      </c>
      <c r="AG12" s="15"/>
      <c r="AH12" s="104">
        <v>240</v>
      </c>
      <c r="AI12" s="69">
        <v>3</v>
      </c>
      <c r="AJ12" s="15"/>
      <c r="AK12" s="104">
        <v>159576</v>
      </c>
      <c r="AL12" s="104">
        <v>159796</v>
      </c>
      <c r="AM12" s="171">
        <f t="shared" si="4"/>
        <v>0.9986232446369121</v>
      </c>
      <c r="AN12" s="69">
        <f t="shared" si="5"/>
        <v>0</v>
      </c>
      <c r="AO12" s="15"/>
      <c r="AP12" s="151">
        <v>-3.9386960400384918E-2</v>
      </c>
      <c r="AQ12" s="98">
        <v>1</v>
      </c>
      <c r="AR12" s="15"/>
      <c r="AS12" s="118"/>
      <c r="AT12" s="69">
        <v>0</v>
      </c>
      <c r="AU12" s="15"/>
      <c r="AV12" s="228">
        <f t="shared" si="6"/>
        <v>17</v>
      </c>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24"/>
      <c r="AMH12" s="24"/>
      <c r="AMI12" s="24"/>
      <c r="AMJ12" s="24"/>
    </row>
    <row r="13" spans="1:1024" s="15" customFormat="1" ht="15" x14ac:dyDescent="0.25">
      <c r="A13" s="255">
        <v>206</v>
      </c>
      <c r="B13" s="255" t="s">
        <v>148</v>
      </c>
      <c r="C13" s="255" t="s">
        <v>61</v>
      </c>
      <c r="D13" s="12" t="s">
        <v>55</v>
      </c>
      <c r="E13" s="13" t="s">
        <v>56</v>
      </c>
      <c r="G13" s="40">
        <v>0.7142857142857143</v>
      </c>
      <c r="H13" s="69">
        <v>3</v>
      </c>
      <c r="J13" s="22" t="s">
        <v>3</v>
      </c>
      <c r="K13" s="31">
        <v>3</v>
      </c>
      <c r="M13" s="22">
        <v>4</v>
      </c>
      <c r="N13" s="22">
        <v>6</v>
      </c>
      <c r="O13" s="40">
        <f t="shared" si="0"/>
        <v>0.66666666666666663</v>
      </c>
      <c r="P13" s="83">
        <v>0</v>
      </c>
      <c r="R13" s="270">
        <v>5</v>
      </c>
      <c r="S13" s="270">
        <v>4</v>
      </c>
      <c r="T13" s="271">
        <f t="shared" si="1"/>
        <v>1.25</v>
      </c>
      <c r="U13" s="272"/>
      <c r="W13" s="57" t="s">
        <v>3</v>
      </c>
      <c r="X13" s="65">
        <v>1</v>
      </c>
      <c r="Z13" s="118">
        <v>21407.246562156579</v>
      </c>
      <c r="AA13" s="118">
        <v>100988.02043784542</v>
      </c>
      <c r="AB13" s="171">
        <f t="shared" si="2"/>
        <v>0.21197807887849418</v>
      </c>
      <c r="AC13" s="69">
        <f t="shared" si="3"/>
        <v>3</v>
      </c>
      <c r="AE13" s="104">
        <v>44787</v>
      </c>
      <c r="AF13" s="69">
        <v>-1</v>
      </c>
      <c r="AH13" s="104">
        <v>286</v>
      </c>
      <c r="AI13" s="69">
        <v>3</v>
      </c>
      <c r="AK13" s="104">
        <v>224</v>
      </c>
      <c r="AL13" s="104">
        <v>41170</v>
      </c>
      <c r="AM13" s="171">
        <f t="shared" si="4"/>
        <v>5.4408549914986637E-3</v>
      </c>
      <c r="AN13" s="69">
        <f t="shared" si="5"/>
        <v>3</v>
      </c>
      <c r="AP13" s="151">
        <v>4.5023410761389826E-2</v>
      </c>
      <c r="AQ13" s="98">
        <v>0</v>
      </c>
      <c r="AS13" s="118"/>
      <c r="AT13" s="69">
        <v>0</v>
      </c>
      <c r="AV13" s="228">
        <f t="shared" si="6"/>
        <v>16</v>
      </c>
    </row>
    <row r="14" spans="1:1024" s="15" customFormat="1" ht="15" x14ac:dyDescent="0.25">
      <c r="A14" s="10">
        <v>206</v>
      </c>
      <c r="B14" s="18" t="s">
        <v>53</v>
      </c>
      <c r="C14" s="10" t="s">
        <v>54</v>
      </c>
      <c r="D14" s="12" t="s">
        <v>55</v>
      </c>
      <c r="E14" s="13" t="s">
        <v>56</v>
      </c>
      <c r="G14" s="40">
        <v>1</v>
      </c>
      <c r="H14" s="69">
        <v>3</v>
      </c>
      <c r="J14" s="22" t="s">
        <v>3</v>
      </c>
      <c r="K14" s="31">
        <v>3</v>
      </c>
      <c r="M14" s="22">
        <v>2.38</v>
      </c>
      <c r="N14" s="22">
        <v>5.38</v>
      </c>
      <c r="O14" s="40">
        <f t="shared" si="0"/>
        <v>0.44237918215613381</v>
      </c>
      <c r="P14" s="83">
        <v>0</v>
      </c>
      <c r="R14" s="22">
        <v>4</v>
      </c>
      <c r="S14" s="22">
        <v>4</v>
      </c>
      <c r="T14" s="232">
        <f t="shared" si="1"/>
        <v>1</v>
      </c>
      <c r="U14" s="69">
        <f t="shared" ref="U14:U22" si="7">IF(T14&gt;0,IF(T14&gt;0.5,2,IF(T14&gt;0.2,1,0)),"")</f>
        <v>2</v>
      </c>
      <c r="W14" s="10" t="s">
        <v>4</v>
      </c>
      <c r="X14" s="44">
        <v>0</v>
      </c>
      <c r="Z14" s="118">
        <v>40062.483769023063</v>
      </c>
      <c r="AA14" s="118">
        <v>139202.50123100492</v>
      </c>
      <c r="AB14" s="171">
        <f t="shared" si="2"/>
        <v>0.28780002812262578</v>
      </c>
      <c r="AC14" s="69">
        <f t="shared" si="3"/>
        <v>3</v>
      </c>
      <c r="AE14" s="104">
        <v>64526</v>
      </c>
      <c r="AF14" s="69">
        <v>-1</v>
      </c>
      <c r="AH14" s="104">
        <v>167</v>
      </c>
      <c r="AI14" s="69">
        <v>1</v>
      </c>
      <c r="AK14" s="104">
        <v>722</v>
      </c>
      <c r="AL14" s="104">
        <v>61590</v>
      </c>
      <c r="AM14" s="171">
        <f t="shared" si="4"/>
        <v>1.17226822536126E-2</v>
      </c>
      <c r="AN14" s="69">
        <f t="shared" si="5"/>
        <v>3</v>
      </c>
      <c r="AP14" s="151">
        <v>-2.8003499888343719E-2</v>
      </c>
      <c r="AQ14" s="98">
        <v>1</v>
      </c>
      <c r="AS14" s="118"/>
      <c r="AT14" s="69">
        <v>0</v>
      </c>
      <c r="AV14" s="228">
        <f t="shared" si="6"/>
        <v>16</v>
      </c>
      <c r="AMG14" s="20"/>
      <c r="AMH14" s="20"/>
      <c r="AMI14" s="20"/>
      <c r="AMJ14" s="20"/>
    </row>
    <row r="15" spans="1:1024" s="15" customFormat="1" ht="15" x14ac:dyDescent="0.25">
      <c r="A15" s="10">
        <v>206</v>
      </c>
      <c r="B15" s="186" t="s">
        <v>59</v>
      </c>
      <c r="C15" s="10" t="s">
        <v>60</v>
      </c>
      <c r="D15" s="12" t="s">
        <v>55</v>
      </c>
      <c r="E15" s="13" t="s">
        <v>56</v>
      </c>
      <c r="G15" s="40">
        <v>1</v>
      </c>
      <c r="H15" s="69">
        <v>3</v>
      </c>
      <c r="J15" s="22" t="s">
        <v>3</v>
      </c>
      <c r="K15" s="31">
        <v>3</v>
      </c>
      <c r="M15" s="22">
        <v>28</v>
      </c>
      <c r="N15" s="22">
        <v>30</v>
      </c>
      <c r="O15" s="40">
        <f t="shared" si="0"/>
        <v>0.93333333333333335</v>
      </c>
      <c r="P15" s="83">
        <v>2</v>
      </c>
      <c r="R15" s="22">
        <v>17</v>
      </c>
      <c r="S15" s="22">
        <v>28</v>
      </c>
      <c r="T15" s="232">
        <f t="shared" si="1"/>
        <v>0.6071428571428571</v>
      </c>
      <c r="U15" s="69">
        <f t="shared" si="7"/>
        <v>2</v>
      </c>
      <c r="W15" s="10" t="s">
        <v>4</v>
      </c>
      <c r="X15" s="44">
        <v>0</v>
      </c>
      <c r="Z15" s="122">
        <v>105713.28532139078</v>
      </c>
      <c r="AA15" s="122">
        <v>365565.93067850679</v>
      </c>
      <c r="AB15" s="171">
        <f t="shared" si="2"/>
        <v>0.28917707163023143</v>
      </c>
      <c r="AC15" s="69">
        <f t="shared" si="3"/>
        <v>3</v>
      </c>
      <c r="AE15" s="104">
        <v>124626</v>
      </c>
      <c r="AF15" s="69">
        <v>0</v>
      </c>
      <c r="AH15" s="104">
        <v>264</v>
      </c>
      <c r="AI15" s="69">
        <v>3</v>
      </c>
      <c r="AK15" s="104">
        <v>105071</v>
      </c>
      <c r="AL15" s="104">
        <v>105837</v>
      </c>
      <c r="AM15" s="171">
        <f t="shared" si="4"/>
        <v>0.99276245547398356</v>
      </c>
      <c r="AN15" s="69">
        <f t="shared" si="5"/>
        <v>0</v>
      </c>
      <c r="AP15" s="151">
        <v>1.1386038072735971E-4</v>
      </c>
      <c r="AQ15" s="98">
        <v>0</v>
      </c>
      <c r="AS15" s="118"/>
      <c r="AT15" s="69">
        <v>0</v>
      </c>
      <c r="AV15" s="228">
        <f t="shared" si="6"/>
        <v>16</v>
      </c>
    </row>
    <row r="16" spans="1:1024" s="15" customFormat="1" ht="15" x14ac:dyDescent="0.25">
      <c r="A16" s="18">
        <v>206</v>
      </c>
      <c r="B16" s="18" t="s">
        <v>65</v>
      </c>
      <c r="C16" s="10" t="s">
        <v>66</v>
      </c>
      <c r="D16" s="12" t="s">
        <v>55</v>
      </c>
      <c r="E16" s="13" t="s">
        <v>56</v>
      </c>
      <c r="G16" s="40">
        <v>1</v>
      </c>
      <c r="H16" s="69">
        <v>3</v>
      </c>
      <c r="J16" s="22" t="s">
        <v>58</v>
      </c>
      <c r="K16" s="31">
        <v>3</v>
      </c>
      <c r="M16" s="22">
        <v>9</v>
      </c>
      <c r="N16" s="22">
        <v>9</v>
      </c>
      <c r="O16" s="40">
        <f t="shared" si="0"/>
        <v>1</v>
      </c>
      <c r="P16" s="83">
        <v>2</v>
      </c>
      <c r="R16" s="22">
        <v>6</v>
      </c>
      <c r="S16" s="22">
        <v>9</v>
      </c>
      <c r="T16" s="232">
        <f t="shared" si="1"/>
        <v>0.66666666666666663</v>
      </c>
      <c r="U16" s="69">
        <f t="shared" si="7"/>
        <v>2</v>
      </c>
      <c r="W16" s="10" t="s">
        <v>58</v>
      </c>
      <c r="X16" s="44">
        <v>1</v>
      </c>
      <c r="Z16" s="118">
        <v>10225.9306757132</v>
      </c>
      <c r="AA16" s="118">
        <v>139969.81732431226</v>
      </c>
      <c r="AB16" s="171">
        <f t="shared" si="2"/>
        <v>7.3058112607374187E-2</v>
      </c>
      <c r="AC16" s="69">
        <f t="shared" si="3"/>
        <v>2</v>
      </c>
      <c r="AE16" s="104">
        <v>55549</v>
      </c>
      <c r="AF16" s="69">
        <v>-1</v>
      </c>
      <c r="AH16" s="104">
        <v>182</v>
      </c>
      <c r="AI16" s="69">
        <v>2</v>
      </c>
      <c r="AK16" s="104">
        <v>19476</v>
      </c>
      <c r="AL16" s="104">
        <v>45144</v>
      </c>
      <c r="AM16" s="171">
        <f t="shared" si="4"/>
        <v>0.4314194577352472</v>
      </c>
      <c r="AN16" s="69">
        <f t="shared" si="5"/>
        <v>0</v>
      </c>
      <c r="AP16" s="151">
        <v>-3.4067130963007952E-2</v>
      </c>
      <c r="AQ16" s="98">
        <v>1</v>
      </c>
      <c r="AS16" s="118"/>
      <c r="AT16" s="69">
        <v>0</v>
      </c>
      <c r="AV16" s="228">
        <f t="shared" si="6"/>
        <v>16</v>
      </c>
    </row>
    <row r="17" spans="1:1024" s="15" customFormat="1" ht="15" x14ac:dyDescent="0.25">
      <c r="A17" s="10">
        <v>206</v>
      </c>
      <c r="B17" s="10" t="s">
        <v>79</v>
      </c>
      <c r="C17" s="10" t="s">
        <v>80</v>
      </c>
      <c r="D17" s="12" t="s">
        <v>55</v>
      </c>
      <c r="E17" s="13" t="s">
        <v>56</v>
      </c>
      <c r="G17" s="40">
        <v>-0.2</v>
      </c>
      <c r="H17" s="69">
        <v>-1</v>
      </c>
      <c r="J17" s="22" t="s">
        <v>3</v>
      </c>
      <c r="K17" s="31">
        <v>3</v>
      </c>
      <c r="M17" s="22">
        <v>28</v>
      </c>
      <c r="N17" s="22">
        <v>31</v>
      </c>
      <c r="O17" s="40">
        <f t="shared" si="0"/>
        <v>0.90322580645161288</v>
      </c>
      <c r="P17" s="83">
        <v>2</v>
      </c>
      <c r="R17" s="22">
        <v>30</v>
      </c>
      <c r="S17" s="22">
        <v>40</v>
      </c>
      <c r="T17" s="232">
        <f t="shared" si="1"/>
        <v>0.75</v>
      </c>
      <c r="U17" s="69">
        <f t="shared" si="7"/>
        <v>2</v>
      </c>
      <c r="W17" s="10" t="s">
        <v>3</v>
      </c>
      <c r="X17" s="44">
        <v>1</v>
      </c>
      <c r="Z17" s="118">
        <v>753323.85014957283</v>
      </c>
      <c r="AA17" s="118">
        <v>1508593.422848878</v>
      </c>
      <c r="AB17" s="171">
        <f t="shared" si="2"/>
        <v>0.49935512029939189</v>
      </c>
      <c r="AC17" s="69">
        <f t="shared" si="3"/>
        <v>3</v>
      </c>
      <c r="AE17" s="104">
        <v>561868</v>
      </c>
      <c r="AF17" s="69">
        <v>3</v>
      </c>
      <c r="AH17" s="104">
        <v>283</v>
      </c>
      <c r="AI17" s="69">
        <v>3</v>
      </c>
      <c r="AK17" s="104">
        <v>22030</v>
      </c>
      <c r="AL17" s="104">
        <v>542512</v>
      </c>
      <c r="AM17" s="171">
        <f t="shared" si="4"/>
        <v>4.0607396702745747E-2</v>
      </c>
      <c r="AN17" s="69">
        <f t="shared" si="5"/>
        <v>3</v>
      </c>
      <c r="AP17" s="151">
        <v>2.2606490647507638E-3</v>
      </c>
      <c r="AQ17" s="98">
        <v>0</v>
      </c>
      <c r="AS17" s="118"/>
      <c r="AT17" s="69">
        <v>0</v>
      </c>
      <c r="AV17" s="228">
        <f t="shared" si="6"/>
        <v>16</v>
      </c>
    </row>
    <row r="18" spans="1:1024" s="15" customFormat="1" ht="15" x14ac:dyDescent="0.25">
      <c r="A18" s="10">
        <v>206</v>
      </c>
      <c r="B18" s="10" t="s">
        <v>97</v>
      </c>
      <c r="C18" s="10" t="s">
        <v>98</v>
      </c>
      <c r="D18" s="12" t="s">
        <v>55</v>
      </c>
      <c r="E18" s="13" t="s">
        <v>56</v>
      </c>
      <c r="G18" s="40">
        <v>1</v>
      </c>
      <c r="H18" s="69">
        <v>3</v>
      </c>
      <c r="J18" s="22" t="s">
        <v>3</v>
      </c>
      <c r="K18" s="31">
        <v>3</v>
      </c>
      <c r="M18" s="22">
        <v>22</v>
      </c>
      <c r="N18" s="22">
        <v>22</v>
      </c>
      <c r="O18" s="40">
        <f t="shared" si="0"/>
        <v>1</v>
      </c>
      <c r="P18" s="83">
        <v>2</v>
      </c>
      <c r="R18" s="22">
        <v>13</v>
      </c>
      <c r="S18" s="22">
        <v>22</v>
      </c>
      <c r="T18" s="232">
        <f t="shared" si="1"/>
        <v>0.59090909090909094</v>
      </c>
      <c r="U18" s="69">
        <f t="shared" si="7"/>
        <v>2</v>
      </c>
      <c r="W18" s="10" t="s">
        <v>4</v>
      </c>
      <c r="X18" s="44">
        <v>0</v>
      </c>
      <c r="Z18" s="118">
        <v>146395.88686716848</v>
      </c>
      <c r="AA18" s="118">
        <v>542640.08013301215</v>
      </c>
      <c r="AB18" s="171">
        <f t="shared" si="2"/>
        <v>0.26978450768193141</v>
      </c>
      <c r="AC18" s="69">
        <f t="shared" si="3"/>
        <v>3</v>
      </c>
      <c r="AE18" s="104">
        <v>235910</v>
      </c>
      <c r="AF18" s="69">
        <v>1</v>
      </c>
      <c r="AH18" s="104">
        <v>253</v>
      </c>
      <c r="AI18" s="69">
        <v>3</v>
      </c>
      <c r="AK18" s="104">
        <v>158682</v>
      </c>
      <c r="AL18" s="104">
        <v>225325</v>
      </c>
      <c r="AM18" s="171">
        <f t="shared" si="4"/>
        <v>0.70423610340619103</v>
      </c>
      <c r="AN18" s="69">
        <f t="shared" si="5"/>
        <v>0</v>
      </c>
      <c r="AP18" s="151">
        <v>1.7926899493159842E-2</v>
      </c>
      <c r="AQ18" s="98">
        <v>0</v>
      </c>
      <c r="AS18" s="118"/>
      <c r="AT18" s="69">
        <v>0</v>
      </c>
      <c r="AV18" s="228">
        <f t="shared" si="6"/>
        <v>16</v>
      </c>
    </row>
    <row r="19" spans="1:1024" s="15" customFormat="1" ht="15" x14ac:dyDescent="0.25">
      <c r="A19" s="10">
        <v>206</v>
      </c>
      <c r="B19" s="18" t="s">
        <v>63</v>
      </c>
      <c r="C19" s="10" t="s">
        <v>64</v>
      </c>
      <c r="D19" s="12" t="s">
        <v>55</v>
      </c>
      <c r="E19" s="13" t="s">
        <v>56</v>
      </c>
      <c r="G19" s="175">
        <v>1</v>
      </c>
      <c r="H19" s="69">
        <v>3</v>
      </c>
      <c r="J19" s="22" t="s">
        <v>3</v>
      </c>
      <c r="K19" s="31">
        <v>3</v>
      </c>
      <c r="M19" s="22">
        <v>13</v>
      </c>
      <c r="N19" s="22">
        <v>14</v>
      </c>
      <c r="O19" s="40">
        <f t="shared" si="0"/>
        <v>0.9285714285714286</v>
      </c>
      <c r="P19" s="83">
        <v>2</v>
      </c>
      <c r="R19" s="22">
        <v>8</v>
      </c>
      <c r="S19" s="4">
        <v>13</v>
      </c>
      <c r="T19" s="232">
        <f t="shared" si="1"/>
        <v>0.61538461538461542</v>
      </c>
      <c r="U19" s="69">
        <f t="shared" si="7"/>
        <v>2</v>
      </c>
      <c r="W19" s="57" t="s">
        <v>3</v>
      </c>
      <c r="X19" s="65">
        <v>1</v>
      </c>
      <c r="Z19" s="118">
        <v>19932.290887311479</v>
      </c>
      <c r="AA19" s="118">
        <v>227538.55811274689</v>
      </c>
      <c r="AB19" s="171">
        <f t="shared" si="2"/>
        <v>8.759961851140366E-2</v>
      </c>
      <c r="AC19" s="69">
        <f t="shared" si="3"/>
        <v>2</v>
      </c>
      <c r="AE19" s="104">
        <v>90507</v>
      </c>
      <c r="AF19" s="69">
        <v>0</v>
      </c>
      <c r="AH19" s="104">
        <v>199</v>
      </c>
      <c r="AI19" s="69">
        <v>2</v>
      </c>
      <c r="AK19" s="104">
        <v>75762</v>
      </c>
      <c r="AL19" s="104">
        <v>75917</v>
      </c>
      <c r="AM19" s="171">
        <f t="shared" si="4"/>
        <v>0.99795829656071766</v>
      </c>
      <c r="AN19" s="69">
        <f t="shared" si="5"/>
        <v>0</v>
      </c>
      <c r="AP19" s="151">
        <v>5.863866601933676E-2</v>
      </c>
      <c r="AQ19" s="98">
        <v>0</v>
      </c>
      <c r="AS19" s="118"/>
      <c r="AT19" s="69">
        <v>0</v>
      </c>
      <c r="AV19" s="228">
        <f t="shared" si="6"/>
        <v>15</v>
      </c>
    </row>
    <row r="20" spans="1:1024" s="15" customFormat="1" ht="15" x14ac:dyDescent="0.25">
      <c r="A20" s="56">
        <v>206</v>
      </c>
      <c r="B20" s="56" t="s">
        <v>149</v>
      </c>
      <c r="C20" s="276" t="s">
        <v>68</v>
      </c>
      <c r="D20" s="12" t="s">
        <v>55</v>
      </c>
      <c r="E20" s="13" t="s">
        <v>56</v>
      </c>
      <c r="F20" s="19"/>
      <c r="G20" s="176">
        <v>1</v>
      </c>
      <c r="H20" s="78">
        <v>3</v>
      </c>
      <c r="I20" s="19"/>
      <c r="J20" s="61" t="s">
        <v>3</v>
      </c>
      <c r="K20" s="63">
        <v>3</v>
      </c>
      <c r="L20" s="19"/>
      <c r="M20" s="251">
        <v>6</v>
      </c>
      <c r="N20" s="251">
        <v>5</v>
      </c>
      <c r="O20" s="252">
        <f t="shared" si="0"/>
        <v>1.2</v>
      </c>
      <c r="P20" s="253"/>
      <c r="Q20" s="19"/>
      <c r="R20" s="61">
        <v>3</v>
      </c>
      <c r="S20" s="61">
        <v>6</v>
      </c>
      <c r="T20" s="236">
        <f t="shared" si="1"/>
        <v>0.5</v>
      </c>
      <c r="U20" s="78">
        <f t="shared" si="7"/>
        <v>1</v>
      </c>
      <c r="V20" s="19"/>
      <c r="W20" s="273" t="s">
        <v>3</v>
      </c>
      <c r="X20" s="274">
        <v>1</v>
      </c>
      <c r="Y20" s="19"/>
      <c r="Z20" s="124">
        <v>14353.923592648614</v>
      </c>
      <c r="AA20" s="124">
        <v>120898.32040736041</v>
      </c>
      <c r="AB20" s="229">
        <f t="shared" si="2"/>
        <v>0.11872723743625087</v>
      </c>
      <c r="AC20" s="129">
        <f t="shared" si="3"/>
        <v>3</v>
      </c>
      <c r="AD20" s="19"/>
      <c r="AE20" s="111">
        <v>47841</v>
      </c>
      <c r="AF20" s="78">
        <v>-1</v>
      </c>
      <c r="AG20" s="19"/>
      <c r="AH20" s="107">
        <v>264</v>
      </c>
      <c r="AI20" s="80">
        <v>3</v>
      </c>
      <c r="AJ20" s="50"/>
      <c r="AK20" s="116">
        <v>9283</v>
      </c>
      <c r="AL20" s="123">
        <v>39988</v>
      </c>
      <c r="AM20" s="229">
        <f t="shared" si="4"/>
        <v>0.23214464339301791</v>
      </c>
      <c r="AN20" s="72">
        <f t="shared" si="5"/>
        <v>1</v>
      </c>
      <c r="AO20" s="50"/>
      <c r="AP20" s="148">
        <v>7.69138029931411E-2</v>
      </c>
      <c r="AQ20" s="101">
        <v>0</v>
      </c>
      <c r="AR20" s="50"/>
      <c r="AS20" s="262"/>
      <c r="AT20" s="69">
        <v>0</v>
      </c>
      <c r="AV20" s="228">
        <f t="shared" si="6"/>
        <v>15</v>
      </c>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row>
    <row r="21" spans="1:1024" s="24" customFormat="1" ht="15" x14ac:dyDescent="0.25">
      <c r="A21" s="10">
        <v>206</v>
      </c>
      <c r="B21" s="10" t="s">
        <v>74</v>
      </c>
      <c r="C21" s="10" t="s">
        <v>75</v>
      </c>
      <c r="D21" s="12" t="s">
        <v>55</v>
      </c>
      <c r="E21" s="13" t="s">
        <v>56</v>
      </c>
      <c r="F21" s="15"/>
      <c r="G21" s="198">
        <v>0.78947368421052633</v>
      </c>
      <c r="H21" s="190">
        <v>3</v>
      </c>
      <c r="I21" s="15"/>
      <c r="J21" s="22" t="s">
        <v>76</v>
      </c>
      <c r="K21" s="31">
        <v>3</v>
      </c>
      <c r="L21" s="15"/>
      <c r="M21" s="22">
        <v>24</v>
      </c>
      <c r="N21" s="22">
        <v>44</v>
      </c>
      <c r="O21" s="40">
        <f t="shared" si="0"/>
        <v>0.54545454545454541</v>
      </c>
      <c r="P21" s="83">
        <v>0</v>
      </c>
      <c r="Q21" s="15"/>
      <c r="R21" s="22">
        <v>26</v>
      </c>
      <c r="S21" s="22">
        <v>43</v>
      </c>
      <c r="T21" s="232">
        <f t="shared" si="1"/>
        <v>0.60465116279069764</v>
      </c>
      <c r="U21" s="69">
        <f t="shared" si="7"/>
        <v>2</v>
      </c>
      <c r="V21" s="15"/>
      <c r="W21" s="57" t="s">
        <v>76</v>
      </c>
      <c r="X21" s="65">
        <v>1</v>
      </c>
      <c r="Y21" s="15"/>
      <c r="Z21" s="118">
        <v>207502.86713764886</v>
      </c>
      <c r="AA21" s="118">
        <v>1284584.3818616872</v>
      </c>
      <c r="AB21" s="171">
        <f t="shared" si="2"/>
        <v>0.16153307643124604</v>
      </c>
      <c r="AC21" s="69">
        <f t="shared" si="3"/>
        <v>3</v>
      </c>
      <c r="AD21" s="15"/>
      <c r="AE21" s="104">
        <v>410685</v>
      </c>
      <c r="AF21" s="69">
        <v>2</v>
      </c>
      <c r="AG21" s="15"/>
      <c r="AH21" s="104">
        <v>298</v>
      </c>
      <c r="AI21" s="69">
        <v>3</v>
      </c>
      <c r="AJ21" s="15"/>
      <c r="AK21" s="104">
        <v>385395</v>
      </c>
      <c r="AL21" s="104">
        <v>397981</v>
      </c>
      <c r="AM21" s="171">
        <f t="shared" si="4"/>
        <v>0.96837537470381752</v>
      </c>
      <c r="AN21" s="69">
        <f t="shared" si="5"/>
        <v>0</v>
      </c>
      <c r="AO21" s="15"/>
      <c r="AP21" s="151">
        <v>-7.8057888238172168E-3</v>
      </c>
      <c r="AQ21" s="98">
        <v>1</v>
      </c>
      <c r="AR21" s="15"/>
      <c r="AS21" s="118" t="s">
        <v>153</v>
      </c>
      <c r="AT21" s="69">
        <v>-1</v>
      </c>
      <c r="AU21" s="15"/>
      <c r="AV21" s="228">
        <f t="shared" si="6"/>
        <v>15</v>
      </c>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row>
    <row r="22" spans="1:1024" s="15" customFormat="1" ht="15" x14ac:dyDescent="0.25">
      <c r="A22" s="10">
        <v>206</v>
      </c>
      <c r="B22" s="10" t="s">
        <v>101</v>
      </c>
      <c r="C22" s="10" t="s">
        <v>102</v>
      </c>
      <c r="D22" s="12" t="s">
        <v>55</v>
      </c>
      <c r="E22" s="13" t="s">
        <v>56</v>
      </c>
      <c r="F22" s="26"/>
      <c r="G22" s="40">
        <v>1</v>
      </c>
      <c r="H22" s="74">
        <v>3</v>
      </c>
      <c r="I22" s="26"/>
      <c r="J22" s="22" t="s">
        <v>3</v>
      </c>
      <c r="K22" s="34">
        <v>3</v>
      </c>
      <c r="L22" s="26"/>
      <c r="M22" s="22">
        <v>11</v>
      </c>
      <c r="N22" s="22">
        <v>13</v>
      </c>
      <c r="O22" s="40">
        <f t="shared" si="0"/>
        <v>0.84615384615384615</v>
      </c>
      <c r="P22" s="83">
        <v>2</v>
      </c>
      <c r="Q22" s="26"/>
      <c r="R22" s="22">
        <v>8</v>
      </c>
      <c r="S22" s="22">
        <v>11</v>
      </c>
      <c r="T22" s="232">
        <f t="shared" si="1"/>
        <v>0.72727272727272729</v>
      </c>
      <c r="U22" s="74">
        <f t="shared" si="7"/>
        <v>2</v>
      </c>
      <c r="V22" s="26"/>
      <c r="W22" s="10" t="s">
        <v>3</v>
      </c>
      <c r="X22" s="44">
        <v>1</v>
      </c>
      <c r="Y22" s="26"/>
      <c r="Z22" s="127">
        <v>63741.154672568664</v>
      </c>
      <c r="AA22" s="127">
        <v>572531.12232756091</v>
      </c>
      <c r="AB22" s="171">
        <f t="shared" si="2"/>
        <v>0.11133220917919041</v>
      </c>
      <c r="AC22" s="74">
        <f t="shared" si="3"/>
        <v>3</v>
      </c>
      <c r="AD22" s="26"/>
      <c r="AE22" s="108">
        <v>215311</v>
      </c>
      <c r="AF22" s="74">
        <v>1</v>
      </c>
      <c r="AG22" s="26"/>
      <c r="AH22" s="108">
        <v>193</v>
      </c>
      <c r="AI22" s="74">
        <v>2</v>
      </c>
      <c r="AJ22" s="26"/>
      <c r="AK22" s="108">
        <v>155303</v>
      </c>
      <c r="AL22" s="108">
        <v>211789</v>
      </c>
      <c r="AM22" s="171">
        <f t="shared" si="4"/>
        <v>0.73329115298717118</v>
      </c>
      <c r="AN22" s="74">
        <f t="shared" si="5"/>
        <v>0</v>
      </c>
      <c r="AO22" s="26"/>
      <c r="AP22" s="151">
        <v>2.9144756000940575E-3</v>
      </c>
      <c r="AQ22" s="98">
        <v>0</v>
      </c>
      <c r="AR22" s="26"/>
      <c r="AS22" s="263" t="s">
        <v>153</v>
      </c>
      <c r="AT22" s="74">
        <v>-1</v>
      </c>
      <c r="AU22" s="26"/>
      <c r="AV22" s="228">
        <f t="shared" si="6"/>
        <v>15</v>
      </c>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row>
    <row r="23" spans="1:1024" s="15" customFormat="1" ht="15" x14ac:dyDescent="0.25">
      <c r="A23" s="10">
        <v>206</v>
      </c>
      <c r="B23" s="14" t="s">
        <v>142</v>
      </c>
      <c r="C23" s="14" t="s">
        <v>143</v>
      </c>
      <c r="D23" s="17" t="s">
        <v>55</v>
      </c>
      <c r="E23" s="17" t="s">
        <v>56</v>
      </c>
      <c r="G23" s="90">
        <v>1</v>
      </c>
      <c r="H23" s="177">
        <v>3</v>
      </c>
      <c r="I23" s="1"/>
      <c r="J23" s="22" t="s">
        <v>3</v>
      </c>
      <c r="K23" s="34">
        <v>3</v>
      </c>
      <c r="L23" s="1"/>
      <c r="M23" s="4">
        <v>18.5</v>
      </c>
      <c r="N23" s="4">
        <v>22</v>
      </c>
      <c r="O23" s="4">
        <v>84</v>
      </c>
      <c r="P23" s="83">
        <v>2</v>
      </c>
      <c r="Q23" s="1"/>
      <c r="R23" s="22">
        <v>13</v>
      </c>
      <c r="S23" s="22">
        <v>18.5</v>
      </c>
      <c r="T23" s="232">
        <f t="shared" si="1"/>
        <v>0.70270270270270274</v>
      </c>
      <c r="U23" s="69">
        <v>2</v>
      </c>
      <c r="V23" s="1"/>
      <c r="W23" s="10" t="s">
        <v>76</v>
      </c>
      <c r="X23" s="44">
        <v>1</v>
      </c>
      <c r="Y23" s="53"/>
      <c r="Z23" s="118">
        <v>0</v>
      </c>
      <c r="AA23" s="118">
        <v>789682.85891511431</v>
      </c>
      <c r="AB23" s="171">
        <f t="shared" si="2"/>
        <v>0</v>
      </c>
      <c r="AC23" s="69">
        <f t="shared" si="3"/>
        <v>-1</v>
      </c>
      <c r="AE23" s="104">
        <v>251638</v>
      </c>
      <c r="AF23" s="69">
        <v>1</v>
      </c>
      <c r="AH23" s="104">
        <v>261</v>
      </c>
      <c r="AI23" s="69">
        <v>3</v>
      </c>
      <c r="AJ23" s="53"/>
      <c r="AK23" s="104">
        <v>209139</v>
      </c>
      <c r="AL23" s="104">
        <v>251638</v>
      </c>
      <c r="AM23" s="171">
        <f t="shared" si="4"/>
        <v>0.83111056358737556</v>
      </c>
      <c r="AN23" s="69">
        <f t="shared" si="5"/>
        <v>0</v>
      </c>
      <c r="AO23" s="53"/>
      <c r="AP23" s="151">
        <v>-6.2706358761414061E-3</v>
      </c>
      <c r="AQ23" s="98">
        <v>1</v>
      </c>
      <c r="AR23" s="53"/>
      <c r="AS23" s="118"/>
      <c r="AT23" s="69">
        <v>0</v>
      </c>
      <c r="AV23" s="228">
        <f t="shared" si="6"/>
        <v>14</v>
      </c>
    </row>
    <row r="24" spans="1:1024" s="15" customFormat="1" ht="15" x14ac:dyDescent="0.25">
      <c r="A24" s="10">
        <v>206</v>
      </c>
      <c r="B24" s="10" t="s">
        <v>81</v>
      </c>
      <c r="C24" s="10" t="s">
        <v>82</v>
      </c>
      <c r="D24" s="12" t="s">
        <v>55</v>
      </c>
      <c r="E24" s="13" t="s">
        <v>56</v>
      </c>
      <c r="G24" s="40">
        <v>1</v>
      </c>
      <c r="H24" s="69">
        <v>3</v>
      </c>
      <c r="J24" s="22" t="s">
        <v>3</v>
      </c>
      <c r="K24" s="34">
        <v>3</v>
      </c>
      <c r="M24" s="22">
        <v>22</v>
      </c>
      <c r="N24" s="22">
        <v>23</v>
      </c>
      <c r="O24" s="40">
        <f t="shared" ref="O24:O38" si="8">M24/N24</f>
        <v>0.95652173913043481</v>
      </c>
      <c r="P24" s="83">
        <v>2</v>
      </c>
      <c r="R24" s="22">
        <v>16</v>
      </c>
      <c r="S24" s="22">
        <v>22</v>
      </c>
      <c r="T24" s="232">
        <f t="shared" si="1"/>
        <v>0.72727272727272729</v>
      </c>
      <c r="U24" s="69">
        <f t="shared" ref="U24:U35" si="9">IF(T24&gt;0,IF(T24&gt;0.5,2,IF(T24&gt;0.2,1,0)),"")</f>
        <v>2</v>
      </c>
      <c r="W24" s="10" t="s">
        <v>4</v>
      </c>
      <c r="X24" s="44">
        <v>0</v>
      </c>
      <c r="Z24" s="118">
        <v>13684.226292203879</v>
      </c>
      <c r="AA24" s="118">
        <v>362115.09770769486</v>
      </c>
      <c r="AB24" s="171">
        <f t="shared" si="2"/>
        <v>3.7789714869193351E-2</v>
      </c>
      <c r="AC24" s="69">
        <f t="shared" si="3"/>
        <v>1</v>
      </c>
      <c r="AE24" s="104">
        <v>131481</v>
      </c>
      <c r="AF24" s="69">
        <v>0</v>
      </c>
      <c r="AH24" s="104">
        <v>238</v>
      </c>
      <c r="AI24" s="69">
        <v>3</v>
      </c>
      <c r="AK24" s="104">
        <v>107572</v>
      </c>
      <c r="AL24" s="104">
        <v>123425</v>
      </c>
      <c r="AM24" s="171">
        <f t="shared" si="4"/>
        <v>0.8715576260887179</v>
      </c>
      <c r="AN24" s="69">
        <f t="shared" si="5"/>
        <v>0</v>
      </c>
      <c r="AP24" s="151">
        <v>7.0819049908079634E-3</v>
      </c>
      <c r="AQ24" s="98">
        <v>0</v>
      </c>
      <c r="AS24" s="118"/>
      <c r="AT24" s="69">
        <v>0</v>
      </c>
      <c r="AV24" s="228">
        <f t="shared" si="6"/>
        <v>14</v>
      </c>
    </row>
    <row r="25" spans="1:1024" s="15" customFormat="1" ht="15" x14ac:dyDescent="0.25">
      <c r="A25" s="10">
        <v>206</v>
      </c>
      <c r="B25" s="10" t="s">
        <v>87</v>
      </c>
      <c r="C25" s="10" t="s">
        <v>88</v>
      </c>
      <c r="D25" s="12" t="s">
        <v>55</v>
      </c>
      <c r="E25" s="13" t="s">
        <v>56</v>
      </c>
      <c r="G25" s="40">
        <v>1</v>
      </c>
      <c r="H25" s="69">
        <v>3</v>
      </c>
      <c r="J25" s="22" t="s">
        <v>3</v>
      </c>
      <c r="K25" s="31">
        <v>3</v>
      </c>
      <c r="M25" s="22">
        <v>14</v>
      </c>
      <c r="N25" s="22">
        <v>14</v>
      </c>
      <c r="O25" s="40">
        <f t="shared" si="8"/>
        <v>1</v>
      </c>
      <c r="P25" s="83">
        <v>2</v>
      </c>
      <c r="R25" s="22">
        <v>10</v>
      </c>
      <c r="S25" s="22">
        <v>14</v>
      </c>
      <c r="T25" s="232">
        <f t="shared" si="1"/>
        <v>0.7142857142857143</v>
      </c>
      <c r="U25" s="69">
        <f t="shared" si="9"/>
        <v>2</v>
      </c>
      <c r="W25" s="10" t="s">
        <v>3</v>
      </c>
      <c r="X25" s="44">
        <v>1</v>
      </c>
      <c r="Z25" s="118">
        <v>15447.198290616157</v>
      </c>
      <c r="AA25" s="118">
        <v>590730.28870934888</v>
      </c>
      <c r="AB25" s="171">
        <f t="shared" si="2"/>
        <v>2.6149324972595891E-2</v>
      </c>
      <c r="AC25" s="69">
        <f t="shared" si="3"/>
        <v>1</v>
      </c>
      <c r="AE25" s="104">
        <v>208738</v>
      </c>
      <c r="AF25" s="69">
        <v>1</v>
      </c>
      <c r="AH25" s="104">
        <v>161</v>
      </c>
      <c r="AI25" s="69">
        <v>1</v>
      </c>
      <c r="AK25" s="104">
        <v>195111</v>
      </c>
      <c r="AL25" s="104">
        <v>201481</v>
      </c>
      <c r="AM25" s="171">
        <f t="shared" si="4"/>
        <v>0.96838411562380566</v>
      </c>
      <c r="AN25" s="69">
        <f t="shared" si="5"/>
        <v>0</v>
      </c>
      <c r="AP25" s="151">
        <v>-8.1108975943500194E-3</v>
      </c>
      <c r="AQ25" s="98">
        <v>1</v>
      </c>
      <c r="AS25" s="118"/>
      <c r="AT25" s="69">
        <v>0</v>
      </c>
      <c r="AV25" s="228">
        <f t="shared" si="6"/>
        <v>14</v>
      </c>
    </row>
    <row r="26" spans="1:1024" s="15" customFormat="1" ht="15" x14ac:dyDescent="0.25">
      <c r="A26" s="10">
        <v>206</v>
      </c>
      <c r="B26" s="10" t="s">
        <v>51</v>
      </c>
      <c r="C26" s="10" t="s">
        <v>52</v>
      </c>
      <c r="D26" s="12" t="s">
        <v>55</v>
      </c>
      <c r="E26" s="13" t="s">
        <v>56</v>
      </c>
      <c r="G26" s="40">
        <v>0.66666666666666663</v>
      </c>
      <c r="H26" s="69">
        <v>3</v>
      </c>
      <c r="J26" s="191" t="s">
        <v>3</v>
      </c>
      <c r="K26" s="31">
        <v>3</v>
      </c>
      <c r="M26" s="22">
        <v>13</v>
      </c>
      <c r="N26" s="22">
        <v>16</v>
      </c>
      <c r="O26" s="40">
        <f t="shared" si="8"/>
        <v>0.8125</v>
      </c>
      <c r="P26" s="83">
        <v>2</v>
      </c>
      <c r="R26" s="22">
        <v>11</v>
      </c>
      <c r="S26" s="22">
        <v>13</v>
      </c>
      <c r="T26" s="232">
        <f t="shared" si="1"/>
        <v>0.84615384615384615</v>
      </c>
      <c r="U26" s="69">
        <f t="shared" si="9"/>
        <v>2</v>
      </c>
      <c r="W26" s="10" t="s">
        <v>3</v>
      </c>
      <c r="X26" s="44">
        <v>1</v>
      </c>
      <c r="Z26" s="118">
        <v>0</v>
      </c>
      <c r="AA26" s="118">
        <v>539775.78531744529</v>
      </c>
      <c r="AB26" s="171">
        <f t="shared" si="2"/>
        <v>0</v>
      </c>
      <c r="AC26" s="69">
        <f t="shared" si="3"/>
        <v>-1</v>
      </c>
      <c r="AE26" s="104">
        <v>167844</v>
      </c>
      <c r="AF26" s="69">
        <v>0</v>
      </c>
      <c r="AH26" s="104">
        <v>281</v>
      </c>
      <c r="AI26" s="69">
        <v>3</v>
      </c>
      <c r="AK26" s="104">
        <v>67328</v>
      </c>
      <c r="AL26" s="104">
        <v>147561</v>
      </c>
      <c r="AM26" s="171">
        <f t="shared" si="4"/>
        <v>0.45627232127730227</v>
      </c>
      <c r="AN26" s="69">
        <f t="shared" si="5"/>
        <v>0</v>
      </c>
      <c r="AP26" s="151">
        <v>6.2976246246209344E-2</v>
      </c>
      <c r="AQ26" s="98">
        <v>0</v>
      </c>
      <c r="AS26" s="118"/>
      <c r="AT26" s="69">
        <v>0</v>
      </c>
      <c r="AV26" s="228">
        <f t="shared" si="6"/>
        <v>13</v>
      </c>
    </row>
    <row r="27" spans="1:1024" customFormat="1" ht="15" x14ac:dyDescent="0.25">
      <c r="A27" s="10">
        <v>206</v>
      </c>
      <c r="B27" s="18" t="s">
        <v>70</v>
      </c>
      <c r="C27" s="10" t="s">
        <v>71</v>
      </c>
      <c r="D27" s="12" t="s">
        <v>55</v>
      </c>
      <c r="E27" s="13" t="s">
        <v>56</v>
      </c>
      <c r="F27" s="15"/>
      <c r="G27" s="40">
        <v>1</v>
      </c>
      <c r="H27" s="69">
        <v>3</v>
      </c>
      <c r="I27" s="15"/>
      <c r="J27" s="22" t="s">
        <v>3</v>
      </c>
      <c r="K27" s="31">
        <v>3</v>
      </c>
      <c r="L27" s="15"/>
      <c r="M27" s="22">
        <v>7</v>
      </c>
      <c r="N27" s="22">
        <v>7</v>
      </c>
      <c r="O27" s="40">
        <f t="shared" si="8"/>
        <v>1</v>
      </c>
      <c r="P27" s="83">
        <v>2</v>
      </c>
      <c r="Q27" s="15"/>
      <c r="R27" s="22">
        <v>4</v>
      </c>
      <c r="S27" s="22">
        <v>7</v>
      </c>
      <c r="T27" s="232">
        <f t="shared" si="1"/>
        <v>0.5714285714285714</v>
      </c>
      <c r="U27" s="69">
        <f t="shared" si="9"/>
        <v>2</v>
      </c>
      <c r="V27" s="15"/>
      <c r="W27" s="57" t="s">
        <v>4</v>
      </c>
      <c r="X27" s="65">
        <v>0</v>
      </c>
      <c r="Y27" s="15"/>
      <c r="Z27" s="118">
        <v>0</v>
      </c>
      <c r="AA27" s="118">
        <v>259235.64907315371</v>
      </c>
      <c r="AB27" s="171">
        <f t="shared" si="2"/>
        <v>0</v>
      </c>
      <c r="AC27" s="69">
        <f t="shared" si="3"/>
        <v>-1</v>
      </c>
      <c r="AD27" s="15"/>
      <c r="AE27" s="104">
        <v>75029</v>
      </c>
      <c r="AF27" s="69">
        <v>0</v>
      </c>
      <c r="AG27" s="15"/>
      <c r="AH27" s="104">
        <v>201</v>
      </c>
      <c r="AI27" s="69">
        <v>3</v>
      </c>
      <c r="AJ27" s="15"/>
      <c r="AK27" s="104">
        <v>71345</v>
      </c>
      <c r="AL27" s="104">
        <v>73757</v>
      </c>
      <c r="AM27" s="171">
        <f t="shared" si="4"/>
        <v>0.96729801917106173</v>
      </c>
      <c r="AN27" s="69">
        <f t="shared" si="5"/>
        <v>0</v>
      </c>
      <c r="AO27" s="15"/>
      <c r="AP27" s="151">
        <v>2.1235381713510471E-2</v>
      </c>
      <c r="AQ27" s="98">
        <v>0</v>
      </c>
      <c r="AR27" s="15"/>
      <c r="AS27" s="118" t="s">
        <v>154</v>
      </c>
      <c r="AT27" s="69">
        <v>1</v>
      </c>
      <c r="AU27" s="15"/>
      <c r="AV27" s="228">
        <f t="shared" si="6"/>
        <v>13</v>
      </c>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row>
    <row r="28" spans="1:1024" s="15" customFormat="1" ht="15" x14ac:dyDescent="0.25">
      <c r="A28" s="10">
        <v>206</v>
      </c>
      <c r="B28" s="10" t="s">
        <v>77</v>
      </c>
      <c r="C28" s="10" t="s">
        <v>78</v>
      </c>
      <c r="D28" s="12" t="s">
        <v>55</v>
      </c>
      <c r="E28" s="13" t="s">
        <v>56</v>
      </c>
      <c r="G28" s="198">
        <v>0.5</v>
      </c>
      <c r="H28" s="190">
        <v>2</v>
      </c>
      <c r="J28" s="200" t="s">
        <v>3</v>
      </c>
      <c r="K28" s="31">
        <v>3</v>
      </c>
      <c r="M28" s="200">
        <v>16</v>
      </c>
      <c r="N28" s="200">
        <v>16</v>
      </c>
      <c r="O28" s="40">
        <f t="shared" si="8"/>
        <v>1</v>
      </c>
      <c r="P28" s="83">
        <v>2</v>
      </c>
      <c r="R28" s="200">
        <v>13</v>
      </c>
      <c r="S28" s="200">
        <v>16</v>
      </c>
      <c r="T28" s="232">
        <f t="shared" si="1"/>
        <v>0.8125</v>
      </c>
      <c r="U28" s="69">
        <f t="shared" si="9"/>
        <v>2</v>
      </c>
      <c r="W28" s="57" t="s">
        <v>4</v>
      </c>
      <c r="X28" s="65">
        <v>0</v>
      </c>
      <c r="Z28" s="118">
        <v>0</v>
      </c>
      <c r="AA28" s="118">
        <v>654378.65929860587</v>
      </c>
      <c r="AB28" s="171">
        <f t="shared" si="2"/>
        <v>0</v>
      </c>
      <c r="AC28" s="69">
        <f t="shared" si="3"/>
        <v>-1</v>
      </c>
      <c r="AE28" s="104">
        <v>232455</v>
      </c>
      <c r="AF28" s="69">
        <v>1</v>
      </c>
      <c r="AH28" s="104">
        <v>174</v>
      </c>
      <c r="AI28" s="69">
        <v>1</v>
      </c>
      <c r="AK28" s="104">
        <v>16343</v>
      </c>
      <c r="AL28" s="104">
        <v>228220</v>
      </c>
      <c r="AM28" s="171">
        <f t="shared" si="4"/>
        <v>7.1610726491981427E-2</v>
      </c>
      <c r="AN28" s="69">
        <f t="shared" si="5"/>
        <v>3</v>
      </c>
      <c r="AP28" s="151">
        <v>-2.7528569639779676E-2</v>
      </c>
      <c r="AQ28" s="98">
        <v>1</v>
      </c>
      <c r="AS28" s="118"/>
      <c r="AT28" s="69">
        <v>0</v>
      </c>
      <c r="AV28" s="228">
        <f t="shared" si="6"/>
        <v>13</v>
      </c>
    </row>
    <row r="29" spans="1:1024" s="29" customFormat="1" ht="15" x14ac:dyDescent="0.25">
      <c r="A29" s="10">
        <v>206</v>
      </c>
      <c r="B29" s="10" t="s">
        <v>91</v>
      </c>
      <c r="C29" s="13" t="s">
        <v>92</v>
      </c>
      <c r="D29" s="12" t="s">
        <v>55</v>
      </c>
      <c r="E29" s="13" t="s">
        <v>56</v>
      </c>
      <c r="F29" s="15"/>
      <c r="G29" s="40">
        <v>0.33333333333333331</v>
      </c>
      <c r="H29" s="69">
        <v>2</v>
      </c>
      <c r="I29" s="15"/>
      <c r="J29" s="22" t="s">
        <v>3</v>
      </c>
      <c r="K29" s="34">
        <v>3</v>
      </c>
      <c r="L29" s="15"/>
      <c r="M29" s="22">
        <v>9</v>
      </c>
      <c r="N29" s="22">
        <v>9</v>
      </c>
      <c r="O29" s="40">
        <f t="shared" si="8"/>
        <v>1</v>
      </c>
      <c r="P29" s="83">
        <v>2</v>
      </c>
      <c r="Q29" s="15"/>
      <c r="R29" s="22">
        <v>4</v>
      </c>
      <c r="S29" s="22">
        <v>9</v>
      </c>
      <c r="T29" s="232">
        <f t="shared" si="1"/>
        <v>0.44444444444444442</v>
      </c>
      <c r="U29" s="70">
        <f t="shared" si="9"/>
        <v>1</v>
      </c>
      <c r="V29" s="15"/>
      <c r="W29" s="13" t="s">
        <v>4</v>
      </c>
      <c r="X29" s="45">
        <v>0</v>
      </c>
      <c r="Y29" s="15"/>
      <c r="Z29" s="49">
        <v>34918.332200956269</v>
      </c>
      <c r="AA29" s="220">
        <v>237844.77079905776</v>
      </c>
      <c r="AB29" s="196">
        <f t="shared" si="2"/>
        <v>0.14681143538975211</v>
      </c>
      <c r="AC29" s="70">
        <f t="shared" si="3"/>
        <v>3</v>
      </c>
      <c r="AD29" s="15"/>
      <c r="AE29" s="105">
        <v>100148</v>
      </c>
      <c r="AF29" s="70">
        <v>0</v>
      </c>
      <c r="AG29" s="15"/>
      <c r="AH29" s="105">
        <v>170</v>
      </c>
      <c r="AI29" s="70">
        <v>1</v>
      </c>
      <c r="AJ29" s="15"/>
      <c r="AK29" s="105">
        <v>95799</v>
      </c>
      <c r="AL29" s="105">
        <v>100148</v>
      </c>
      <c r="AM29" s="196">
        <f t="shared" si="4"/>
        <v>0.95657427008028117</v>
      </c>
      <c r="AN29" s="70">
        <f t="shared" si="5"/>
        <v>0</v>
      </c>
      <c r="AO29" s="15"/>
      <c r="AP29" s="152">
        <v>-4.5391235985810519E-2</v>
      </c>
      <c r="AQ29" s="99">
        <v>1</v>
      </c>
      <c r="AR29" s="15"/>
      <c r="AS29" s="49"/>
      <c r="AT29" s="70">
        <v>0</v>
      </c>
      <c r="AU29" s="15"/>
      <c r="AV29" s="228">
        <f t="shared" si="6"/>
        <v>13</v>
      </c>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row>
    <row r="30" spans="1:1024" s="15" customFormat="1" ht="15" x14ac:dyDescent="0.25">
      <c r="A30" s="204">
        <v>206</v>
      </c>
      <c r="B30" s="206" t="s">
        <v>49</v>
      </c>
      <c r="C30" s="204" t="s">
        <v>50</v>
      </c>
      <c r="D30" s="12" t="s">
        <v>55</v>
      </c>
      <c r="E30" s="13" t="s">
        <v>56</v>
      </c>
      <c r="F30" s="209"/>
      <c r="G30" s="41">
        <v>0.8571428571428571</v>
      </c>
      <c r="H30" s="70">
        <v>3</v>
      </c>
      <c r="J30" s="30" t="s">
        <v>3</v>
      </c>
      <c r="K30" s="32">
        <v>3</v>
      </c>
      <c r="M30" s="30">
        <v>10</v>
      </c>
      <c r="N30" s="30">
        <v>10</v>
      </c>
      <c r="O30" s="41">
        <f t="shared" si="8"/>
        <v>1</v>
      </c>
      <c r="P30" s="84">
        <v>2</v>
      </c>
      <c r="R30" s="30">
        <v>8</v>
      </c>
      <c r="S30" s="30">
        <v>10</v>
      </c>
      <c r="T30" s="233">
        <f t="shared" si="1"/>
        <v>0.8</v>
      </c>
      <c r="U30" s="217">
        <f t="shared" si="9"/>
        <v>2</v>
      </c>
      <c r="W30" s="13" t="s">
        <v>4</v>
      </c>
      <c r="X30" s="45">
        <v>0</v>
      </c>
      <c r="Z30" s="49">
        <v>0</v>
      </c>
      <c r="AA30" s="49">
        <v>339068.55349079374</v>
      </c>
      <c r="AB30" s="196">
        <f t="shared" si="2"/>
        <v>0</v>
      </c>
      <c r="AC30" s="70">
        <f t="shared" si="3"/>
        <v>-1</v>
      </c>
      <c r="AE30" s="105">
        <v>111302</v>
      </c>
      <c r="AF30" s="70">
        <v>0</v>
      </c>
      <c r="AH30" s="105">
        <v>233</v>
      </c>
      <c r="AI30" s="70">
        <v>3</v>
      </c>
      <c r="AK30" s="105">
        <v>109867</v>
      </c>
      <c r="AL30" s="105">
        <v>111175</v>
      </c>
      <c r="AM30" s="196">
        <f t="shared" si="4"/>
        <v>0.9882347650101192</v>
      </c>
      <c r="AN30" s="217">
        <f t="shared" si="5"/>
        <v>0</v>
      </c>
      <c r="AP30" s="152">
        <v>8.1579583811092871E-2</v>
      </c>
      <c r="AQ30" s="99">
        <v>0</v>
      </c>
      <c r="AS30" s="49"/>
      <c r="AT30" s="70">
        <v>0</v>
      </c>
      <c r="AV30" s="228">
        <f t="shared" si="6"/>
        <v>12</v>
      </c>
    </row>
    <row r="31" spans="1:1024" s="15" customFormat="1" ht="15" x14ac:dyDescent="0.25">
      <c r="A31" s="10">
        <v>206</v>
      </c>
      <c r="B31" s="14" t="s">
        <v>134</v>
      </c>
      <c r="C31" s="14" t="s">
        <v>135</v>
      </c>
      <c r="D31" s="14" t="s">
        <v>55</v>
      </c>
      <c r="E31" s="14" t="s">
        <v>56</v>
      </c>
      <c r="G31" s="90">
        <v>0.5</v>
      </c>
      <c r="H31" s="177">
        <v>2</v>
      </c>
      <c r="I31" s="1"/>
      <c r="J31" s="22" t="s">
        <v>3</v>
      </c>
      <c r="K31" s="34">
        <v>3</v>
      </c>
      <c r="L31" s="1"/>
      <c r="M31" s="156">
        <v>4.2</v>
      </c>
      <c r="N31" s="156">
        <v>5.2</v>
      </c>
      <c r="O31" s="214">
        <f t="shared" si="8"/>
        <v>0.80769230769230771</v>
      </c>
      <c r="P31" s="83">
        <v>2</v>
      </c>
      <c r="Q31" s="1"/>
      <c r="R31" s="156">
        <v>2.7</v>
      </c>
      <c r="S31" s="156">
        <v>4.2</v>
      </c>
      <c r="T31" s="214">
        <f t="shared" si="1"/>
        <v>0.6428571428571429</v>
      </c>
      <c r="U31" s="70">
        <f t="shared" si="9"/>
        <v>2</v>
      </c>
      <c r="V31" s="1"/>
      <c r="W31" s="13" t="s">
        <v>76</v>
      </c>
      <c r="X31" s="45">
        <v>1</v>
      </c>
      <c r="Y31" s="53"/>
      <c r="Z31" s="118">
        <v>3633.6746950135912</v>
      </c>
      <c r="AA31" s="118">
        <v>13426.319304986386</v>
      </c>
      <c r="AB31" s="171">
        <f t="shared" si="2"/>
        <v>0.27063818552744273</v>
      </c>
      <c r="AC31" s="69">
        <f t="shared" si="3"/>
        <v>3</v>
      </c>
      <c r="AE31" s="104">
        <v>5966</v>
      </c>
      <c r="AF31" s="69">
        <v>-1</v>
      </c>
      <c r="AH31" s="104">
        <v>112</v>
      </c>
      <c r="AI31" s="69">
        <v>-1</v>
      </c>
      <c r="AJ31" s="53"/>
      <c r="AK31" s="104">
        <v>5805</v>
      </c>
      <c r="AL31" s="104">
        <v>5805</v>
      </c>
      <c r="AM31" s="171">
        <f t="shared" si="4"/>
        <v>1</v>
      </c>
      <c r="AN31" s="69">
        <f t="shared" si="5"/>
        <v>0</v>
      </c>
      <c r="AO31" s="53"/>
      <c r="AP31" s="151">
        <v>2.4528217176783995E-2</v>
      </c>
      <c r="AQ31" s="98">
        <v>0</v>
      </c>
      <c r="AR31" s="53"/>
      <c r="AS31" s="118"/>
      <c r="AT31" s="69">
        <v>0</v>
      </c>
      <c r="AV31" s="228">
        <f t="shared" si="6"/>
        <v>12</v>
      </c>
    </row>
    <row r="32" spans="1:1024" s="15" customFormat="1" ht="15" x14ac:dyDescent="0.25">
      <c r="A32" s="10">
        <v>206</v>
      </c>
      <c r="B32" s="10" t="s">
        <v>152</v>
      </c>
      <c r="C32" s="293" t="s">
        <v>73</v>
      </c>
      <c r="D32" s="18" t="s">
        <v>55</v>
      </c>
      <c r="E32" s="10" t="s">
        <v>56</v>
      </c>
      <c r="G32" s="40">
        <v>1</v>
      </c>
      <c r="H32" s="69">
        <v>3</v>
      </c>
      <c r="J32" s="22" t="s">
        <v>3</v>
      </c>
      <c r="K32" s="31">
        <v>3</v>
      </c>
      <c r="M32" s="22">
        <v>9</v>
      </c>
      <c r="N32" s="22">
        <v>11</v>
      </c>
      <c r="O32" s="41">
        <f t="shared" si="8"/>
        <v>0.81818181818181823</v>
      </c>
      <c r="P32" s="83">
        <v>2</v>
      </c>
      <c r="R32" s="22">
        <v>9</v>
      </c>
      <c r="S32" s="22">
        <v>9</v>
      </c>
      <c r="T32" s="232">
        <f t="shared" si="1"/>
        <v>1</v>
      </c>
      <c r="U32" s="69">
        <f t="shared" si="9"/>
        <v>2</v>
      </c>
      <c r="W32" s="10" t="s">
        <v>4</v>
      </c>
      <c r="X32" s="44">
        <v>0</v>
      </c>
      <c r="Z32" s="118">
        <v>0</v>
      </c>
      <c r="AA32" s="122">
        <v>25221.971288776822</v>
      </c>
      <c r="AB32" s="171">
        <f t="shared" si="2"/>
        <v>0</v>
      </c>
      <c r="AC32" s="69">
        <f t="shared" si="3"/>
        <v>-1</v>
      </c>
      <c r="AE32" s="104">
        <v>7624</v>
      </c>
      <c r="AF32" s="69">
        <v>-1</v>
      </c>
      <c r="AH32" s="104">
        <v>196</v>
      </c>
      <c r="AI32" s="69">
        <v>2</v>
      </c>
      <c r="AK32" s="104">
        <v>7225</v>
      </c>
      <c r="AL32" s="104">
        <v>7337</v>
      </c>
      <c r="AM32" s="171">
        <f t="shared" si="4"/>
        <v>0.98473490527463536</v>
      </c>
      <c r="AN32" s="69">
        <f t="shared" si="5"/>
        <v>0</v>
      </c>
      <c r="AP32" s="151">
        <v>0.12582809254425897</v>
      </c>
      <c r="AQ32" s="98">
        <v>0</v>
      </c>
      <c r="AS32" s="118"/>
      <c r="AT32" s="69">
        <v>0</v>
      </c>
      <c r="AV32" s="228">
        <f t="shared" si="6"/>
        <v>11</v>
      </c>
    </row>
    <row r="33" spans="1:1020" s="15" customFormat="1" ht="15" x14ac:dyDescent="0.25">
      <c r="A33" s="10">
        <v>206</v>
      </c>
      <c r="B33" s="10" t="s">
        <v>93</v>
      </c>
      <c r="C33" s="10" t="s">
        <v>94</v>
      </c>
      <c r="D33" s="18" t="s">
        <v>55</v>
      </c>
      <c r="E33" s="10" t="s">
        <v>56</v>
      </c>
      <c r="G33" s="40">
        <v>0.44444444444444442</v>
      </c>
      <c r="H33" s="69">
        <v>2</v>
      </c>
      <c r="J33" s="22" t="s">
        <v>3</v>
      </c>
      <c r="K33" s="31">
        <v>3</v>
      </c>
      <c r="M33" s="22">
        <v>11</v>
      </c>
      <c r="N33" s="22">
        <v>13</v>
      </c>
      <c r="O33" s="40">
        <f t="shared" si="8"/>
        <v>0.84615384615384615</v>
      </c>
      <c r="P33" s="83">
        <v>2</v>
      </c>
      <c r="R33" s="22">
        <v>6</v>
      </c>
      <c r="S33" s="22">
        <v>11</v>
      </c>
      <c r="T33" s="232">
        <f t="shared" si="1"/>
        <v>0.54545454545454541</v>
      </c>
      <c r="U33" s="69">
        <f t="shared" si="9"/>
        <v>2</v>
      </c>
      <c r="W33" s="13" t="s">
        <v>4</v>
      </c>
      <c r="X33" s="45">
        <v>0</v>
      </c>
      <c r="Z33" s="118">
        <v>0</v>
      </c>
      <c r="AA33" s="120">
        <v>326881.03535359091</v>
      </c>
      <c r="AB33" s="171">
        <f t="shared" si="2"/>
        <v>0</v>
      </c>
      <c r="AC33" s="69">
        <f t="shared" si="3"/>
        <v>-1</v>
      </c>
      <c r="AE33" s="104">
        <v>99436</v>
      </c>
      <c r="AF33" s="69">
        <v>0</v>
      </c>
      <c r="AH33" s="104">
        <v>221</v>
      </c>
      <c r="AI33" s="69">
        <v>3</v>
      </c>
      <c r="AK33" s="104">
        <v>91680</v>
      </c>
      <c r="AL33" s="104">
        <v>95069</v>
      </c>
      <c r="AM33" s="171">
        <f t="shared" si="4"/>
        <v>0.96435220734413951</v>
      </c>
      <c r="AN33" s="69">
        <f t="shared" si="5"/>
        <v>0</v>
      </c>
      <c r="AP33" s="151">
        <v>-1.7237202824634923E-2</v>
      </c>
      <c r="AQ33" s="98">
        <v>1</v>
      </c>
      <c r="AS33" s="118" t="s">
        <v>153</v>
      </c>
      <c r="AT33" s="69">
        <v>-1</v>
      </c>
      <c r="AV33" s="228">
        <f t="shared" si="6"/>
        <v>11</v>
      </c>
    </row>
    <row r="34" spans="1:1020" s="15" customFormat="1" ht="15" x14ac:dyDescent="0.25">
      <c r="A34" s="23">
        <v>206</v>
      </c>
      <c r="B34" s="23" t="s">
        <v>103</v>
      </c>
      <c r="C34" s="23" t="s">
        <v>104</v>
      </c>
      <c r="D34" s="18" t="s">
        <v>55</v>
      </c>
      <c r="E34" s="10" t="s">
        <v>56</v>
      </c>
      <c r="F34" s="27"/>
      <c r="G34" s="248"/>
      <c r="H34" s="249"/>
      <c r="I34" s="27"/>
      <c r="J34" s="25" t="s">
        <v>3</v>
      </c>
      <c r="K34" s="36">
        <v>3</v>
      </c>
      <c r="L34" s="27"/>
      <c r="M34" s="25">
        <v>13</v>
      </c>
      <c r="N34" s="25">
        <v>20</v>
      </c>
      <c r="O34" s="39">
        <f t="shared" si="8"/>
        <v>0.65</v>
      </c>
      <c r="P34" s="86">
        <v>0</v>
      </c>
      <c r="Q34" s="27"/>
      <c r="R34" s="25">
        <v>7</v>
      </c>
      <c r="S34" s="25">
        <v>13</v>
      </c>
      <c r="T34" s="234">
        <f t="shared" si="1"/>
        <v>0.53846153846153844</v>
      </c>
      <c r="U34" s="75">
        <f t="shared" si="9"/>
        <v>2</v>
      </c>
      <c r="V34" s="27"/>
      <c r="W34" s="43" t="s">
        <v>4</v>
      </c>
      <c r="X34" s="47">
        <v>0</v>
      </c>
      <c r="Y34" s="27"/>
      <c r="Z34" s="121">
        <v>0</v>
      </c>
      <c r="AA34" s="121">
        <v>367944.72284760786</v>
      </c>
      <c r="AB34" s="226">
        <f t="shared" si="2"/>
        <v>0</v>
      </c>
      <c r="AC34" s="75">
        <f t="shared" si="3"/>
        <v>-1</v>
      </c>
      <c r="AD34" s="27"/>
      <c r="AE34" s="113">
        <v>123746</v>
      </c>
      <c r="AF34" s="75">
        <v>0</v>
      </c>
      <c r="AG34" s="27"/>
      <c r="AH34" s="110">
        <v>260</v>
      </c>
      <c r="AI34" s="82">
        <v>3</v>
      </c>
      <c r="AJ34" s="27"/>
      <c r="AK34" s="113">
        <v>1870</v>
      </c>
      <c r="AL34" s="113">
        <v>116647</v>
      </c>
      <c r="AM34" s="226">
        <f t="shared" si="4"/>
        <v>1.6031273843305015E-2</v>
      </c>
      <c r="AN34" s="75">
        <f t="shared" si="5"/>
        <v>3</v>
      </c>
      <c r="AO34" s="27"/>
      <c r="AP34" s="150">
        <v>-3.9187310311204815E-2</v>
      </c>
      <c r="AQ34" s="103">
        <v>1</v>
      </c>
      <c r="AR34" s="27"/>
      <c r="AS34" s="121"/>
      <c r="AT34" s="75">
        <v>0</v>
      </c>
      <c r="AU34" s="27"/>
      <c r="AV34" s="228">
        <f t="shared" si="6"/>
        <v>11</v>
      </c>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row>
    <row r="35" spans="1:1020" s="15" customFormat="1" ht="15" x14ac:dyDescent="0.25">
      <c r="A35" s="10">
        <v>206</v>
      </c>
      <c r="B35" s="14" t="s">
        <v>118</v>
      </c>
      <c r="C35" s="14" t="s">
        <v>119</v>
      </c>
      <c r="D35" s="14" t="s">
        <v>55</v>
      </c>
      <c r="E35" s="14" t="s">
        <v>56</v>
      </c>
      <c r="G35" s="174">
        <v>0.5</v>
      </c>
      <c r="H35" s="178">
        <v>2</v>
      </c>
      <c r="I35" s="155"/>
      <c r="J35" s="22" t="s">
        <v>3</v>
      </c>
      <c r="K35" s="34">
        <v>3</v>
      </c>
      <c r="L35" s="155"/>
      <c r="M35" s="154">
        <v>4</v>
      </c>
      <c r="N35" s="154">
        <v>6</v>
      </c>
      <c r="O35" s="153">
        <f t="shared" si="8"/>
        <v>0.66666666666666663</v>
      </c>
      <c r="P35" s="83">
        <v>0</v>
      </c>
      <c r="Q35" s="155"/>
      <c r="R35" s="154">
        <v>3</v>
      </c>
      <c r="S35" s="154">
        <v>4</v>
      </c>
      <c r="T35" s="153">
        <f t="shared" si="1"/>
        <v>0.75</v>
      </c>
      <c r="U35" s="69">
        <f t="shared" si="9"/>
        <v>2</v>
      </c>
      <c r="V35" s="155"/>
      <c r="W35" s="10" t="s">
        <v>4</v>
      </c>
      <c r="X35" s="44">
        <v>0</v>
      </c>
      <c r="Y35" s="53"/>
      <c r="Z35" s="118">
        <v>0</v>
      </c>
      <c r="AA35" s="118">
        <v>69076.013674302201</v>
      </c>
      <c r="AB35" s="171">
        <f t="shared" si="2"/>
        <v>0</v>
      </c>
      <c r="AC35" s="69">
        <f t="shared" si="3"/>
        <v>-1</v>
      </c>
      <c r="AE35" s="104">
        <v>22932</v>
      </c>
      <c r="AF35" s="69">
        <v>-1</v>
      </c>
      <c r="AH35" s="104">
        <v>154</v>
      </c>
      <c r="AI35" s="69">
        <v>1</v>
      </c>
      <c r="AJ35" s="53"/>
      <c r="AK35" s="104">
        <v>651</v>
      </c>
      <c r="AL35" s="104">
        <v>22221</v>
      </c>
      <c r="AM35" s="171">
        <f t="shared" si="4"/>
        <v>2.929661131362225E-2</v>
      </c>
      <c r="AN35" s="69">
        <f t="shared" si="5"/>
        <v>3</v>
      </c>
      <c r="AO35" s="53"/>
      <c r="AP35" s="151">
        <v>3.005235633408021E-2</v>
      </c>
      <c r="AQ35" s="98">
        <v>0</v>
      </c>
      <c r="AR35" s="53"/>
      <c r="AS35" s="118"/>
      <c r="AT35" s="69">
        <v>0</v>
      </c>
      <c r="AV35" s="228">
        <f t="shared" si="6"/>
        <v>10</v>
      </c>
    </row>
    <row r="36" spans="1:1020" s="15" customFormat="1" ht="15" x14ac:dyDescent="0.25">
      <c r="A36" s="10">
        <v>206</v>
      </c>
      <c r="B36" s="14" t="s">
        <v>126</v>
      </c>
      <c r="C36" s="14" t="s">
        <v>127</v>
      </c>
      <c r="D36" s="14" t="s">
        <v>55</v>
      </c>
      <c r="E36" s="14" t="s">
        <v>56</v>
      </c>
      <c r="G36" s="90">
        <v>0.8</v>
      </c>
      <c r="H36" s="177">
        <v>3</v>
      </c>
      <c r="I36" s="1"/>
      <c r="J36" s="61" t="s">
        <v>3</v>
      </c>
      <c r="K36" s="63">
        <v>3</v>
      </c>
      <c r="L36" s="1"/>
      <c r="M36" s="22">
        <v>7</v>
      </c>
      <c r="N36" s="22">
        <v>9</v>
      </c>
      <c r="O36" s="40">
        <f t="shared" si="8"/>
        <v>0.77777777777777779</v>
      </c>
      <c r="P36" s="83">
        <v>0</v>
      </c>
      <c r="Q36" s="1"/>
      <c r="R36" s="22">
        <v>6</v>
      </c>
      <c r="S36" s="22">
        <v>7</v>
      </c>
      <c r="T36" s="232">
        <f t="shared" si="1"/>
        <v>0.8571428571428571</v>
      </c>
      <c r="U36" s="83">
        <v>2</v>
      </c>
      <c r="V36" s="1"/>
      <c r="W36" s="10" t="s">
        <v>4</v>
      </c>
      <c r="X36" s="44">
        <v>0</v>
      </c>
      <c r="Z36" s="118">
        <v>0</v>
      </c>
      <c r="AA36" s="118">
        <v>300514.44353724486</v>
      </c>
      <c r="AB36" s="171">
        <f t="shared" si="2"/>
        <v>0</v>
      </c>
      <c r="AC36" s="69">
        <f t="shared" si="3"/>
        <v>-1</v>
      </c>
      <c r="AE36" s="104">
        <v>93930</v>
      </c>
      <c r="AF36" s="69">
        <v>0</v>
      </c>
      <c r="AH36" s="104">
        <v>245</v>
      </c>
      <c r="AI36" s="69">
        <v>3</v>
      </c>
      <c r="AJ36" s="53"/>
      <c r="AK36" s="104">
        <v>91678</v>
      </c>
      <c r="AL36" s="104">
        <v>92334</v>
      </c>
      <c r="AM36" s="171">
        <f t="shared" si="4"/>
        <v>0.99289535815625884</v>
      </c>
      <c r="AN36" s="69">
        <f t="shared" si="5"/>
        <v>0</v>
      </c>
      <c r="AO36" s="53"/>
      <c r="AP36" s="151">
        <v>2.8117914539085298E-3</v>
      </c>
      <c r="AQ36" s="98">
        <v>0</v>
      </c>
      <c r="AR36" s="53"/>
      <c r="AS36" s="118"/>
      <c r="AT36" s="69">
        <v>0</v>
      </c>
      <c r="AV36" s="228">
        <f t="shared" si="6"/>
        <v>10</v>
      </c>
    </row>
    <row r="37" spans="1:1020" s="15" customFormat="1" ht="15" x14ac:dyDescent="0.25">
      <c r="A37" s="10">
        <v>206</v>
      </c>
      <c r="B37" s="14" t="s">
        <v>116</v>
      </c>
      <c r="C37" s="14" t="s">
        <v>117</v>
      </c>
      <c r="D37" s="14" t="s">
        <v>55</v>
      </c>
      <c r="E37" s="14" t="s">
        <v>56</v>
      </c>
      <c r="G37" s="90">
        <v>1</v>
      </c>
      <c r="H37" s="177">
        <v>3</v>
      </c>
      <c r="I37" s="1"/>
      <c r="J37" s="22" t="s">
        <v>3</v>
      </c>
      <c r="K37" s="34">
        <v>3</v>
      </c>
      <c r="L37" s="1"/>
      <c r="M37" s="4">
        <v>4</v>
      </c>
      <c r="N37" s="4">
        <v>4</v>
      </c>
      <c r="O37" s="153">
        <f t="shared" si="8"/>
        <v>1</v>
      </c>
      <c r="P37" s="83">
        <v>2</v>
      </c>
      <c r="Q37" s="1"/>
      <c r="R37" s="4">
        <v>4</v>
      </c>
      <c r="S37" s="4">
        <v>4</v>
      </c>
      <c r="T37" s="153">
        <f t="shared" si="1"/>
        <v>1</v>
      </c>
      <c r="U37" s="69">
        <f>IF(T37&gt;0,IF(T37&gt;0.5,2,IF(T37&gt;0.2,1,0)),"")</f>
        <v>2</v>
      </c>
      <c r="V37" s="1"/>
      <c r="W37" s="10" t="s">
        <v>4</v>
      </c>
      <c r="X37" s="44">
        <v>0</v>
      </c>
      <c r="Y37" s="53"/>
      <c r="Z37" s="118">
        <v>0</v>
      </c>
      <c r="AA37" s="118">
        <v>104675.18828907076</v>
      </c>
      <c r="AB37" s="171">
        <f t="shared" si="2"/>
        <v>0</v>
      </c>
      <c r="AC37" s="69">
        <f t="shared" si="3"/>
        <v>-1</v>
      </c>
      <c r="AE37" s="104">
        <v>27529</v>
      </c>
      <c r="AF37" s="69">
        <v>-1</v>
      </c>
      <c r="AH37" s="104">
        <v>136</v>
      </c>
      <c r="AI37" s="69">
        <v>0</v>
      </c>
      <c r="AJ37" s="53"/>
      <c r="AK37" s="104">
        <v>8964</v>
      </c>
      <c r="AL37" s="104">
        <v>8964</v>
      </c>
      <c r="AM37" s="171">
        <f t="shared" si="4"/>
        <v>1</v>
      </c>
      <c r="AN37" s="69">
        <f t="shared" si="5"/>
        <v>0</v>
      </c>
      <c r="AO37" s="53"/>
      <c r="AP37" s="151">
        <v>5.0573944496693501E-2</v>
      </c>
      <c r="AQ37" s="98">
        <v>0</v>
      </c>
      <c r="AR37" s="53"/>
      <c r="AS37" s="118"/>
      <c r="AT37" s="69">
        <v>0</v>
      </c>
      <c r="AV37" s="228">
        <f t="shared" si="6"/>
        <v>9</v>
      </c>
    </row>
    <row r="38" spans="1:1020" s="15" customFormat="1" ht="15" x14ac:dyDescent="0.25">
      <c r="A38" s="10">
        <v>206</v>
      </c>
      <c r="B38" s="14" t="s">
        <v>136</v>
      </c>
      <c r="C38" s="14" t="s">
        <v>137</v>
      </c>
      <c r="D38" s="14" t="s">
        <v>55</v>
      </c>
      <c r="E38" s="14" t="s">
        <v>56</v>
      </c>
      <c r="G38" s="245"/>
      <c r="H38" s="246"/>
      <c r="I38" s="1"/>
      <c r="J38" s="243"/>
      <c r="K38" s="243"/>
      <c r="L38" s="1"/>
      <c r="M38" s="4">
        <v>3</v>
      </c>
      <c r="N38" s="4">
        <v>5</v>
      </c>
      <c r="O38" s="158">
        <f t="shared" si="8"/>
        <v>0.6</v>
      </c>
      <c r="P38" s="83">
        <v>0</v>
      </c>
      <c r="Q38" s="1"/>
      <c r="R38" s="4">
        <v>2</v>
      </c>
      <c r="S38" s="4">
        <v>3</v>
      </c>
      <c r="T38" s="236">
        <f t="shared" si="1"/>
        <v>0.66666666666666663</v>
      </c>
      <c r="U38" s="69">
        <f>IF(T38&gt;0,IF(T38&gt;0.5,2,IF(T38&gt;0.2,1,0)),"")</f>
        <v>2</v>
      </c>
      <c r="V38" s="1"/>
      <c r="W38" s="10" t="s">
        <v>4</v>
      </c>
      <c r="X38" s="44">
        <v>0</v>
      </c>
      <c r="Y38" s="53"/>
      <c r="Z38" s="118">
        <v>26785.787676830172</v>
      </c>
      <c r="AA38" s="118">
        <v>55095.285323166165</v>
      </c>
      <c r="AB38" s="171">
        <f t="shared" si="2"/>
        <v>0.48617204756660787</v>
      </c>
      <c r="AC38" s="69">
        <f t="shared" si="3"/>
        <v>3</v>
      </c>
      <c r="AE38" s="104">
        <v>28195</v>
      </c>
      <c r="AF38" s="69">
        <v>-1</v>
      </c>
      <c r="AH38" s="104">
        <v>151</v>
      </c>
      <c r="AI38" s="69">
        <v>1</v>
      </c>
      <c r="AJ38" s="53"/>
      <c r="AK38" s="104">
        <v>28195</v>
      </c>
      <c r="AL38" s="104">
        <v>28195</v>
      </c>
      <c r="AM38" s="171">
        <f t="shared" si="4"/>
        <v>1</v>
      </c>
      <c r="AN38" s="69">
        <f t="shared" si="5"/>
        <v>0</v>
      </c>
      <c r="AO38" s="53"/>
      <c r="AP38" s="151">
        <v>-5.5091069213376143E-2</v>
      </c>
      <c r="AQ38" s="98">
        <v>2</v>
      </c>
      <c r="AR38" s="53"/>
      <c r="AS38" s="118"/>
      <c r="AT38" s="69">
        <v>0</v>
      </c>
      <c r="AV38" s="228">
        <f t="shared" si="6"/>
        <v>8</v>
      </c>
    </row>
    <row r="39" spans="1:1020" s="15" customFormat="1" ht="15" x14ac:dyDescent="0.25">
      <c r="A39" s="10">
        <v>206</v>
      </c>
      <c r="B39" s="14" t="s">
        <v>120</v>
      </c>
      <c r="C39" s="14" t="s">
        <v>121</v>
      </c>
      <c r="D39" s="14" t="s">
        <v>55</v>
      </c>
      <c r="E39" s="14" t="s">
        <v>56</v>
      </c>
      <c r="G39" s="90">
        <v>-1</v>
      </c>
      <c r="H39" s="179">
        <v>-1</v>
      </c>
      <c r="I39" s="26"/>
      <c r="J39" s="22" t="s">
        <v>3</v>
      </c>
      <c r="K39" s="31">
        <v>3</v>
      </c>
      <c r="L39" s="26"/>
      <c r="M39" s="241">
        <v>7</v>
      </c>
      <c r="N39" s="241">
        <v>1</v>
      </c>
      <c r="O39" s="242"/>
      <c r="P39" s="241"/>
      <c r="Q39" s="26"/>
      <c r="R39" s="22">
        <v>6</v>
      </c>
      <c r="S39" s="22">
        <v>7</v>
      </c>
      <c r="T39" s="232">
        <f t="shared" si="1"/>
        <v>0.8571428571428571</v>
      </c>
      <c r="U39" s="69">
        <v>2</v>
      </c>
      <c r="V39" s="26"/>
      <c r="W39" s="10" t="s">
        <v>4</v>
      </c>
      <c r="X39" s="44">
        <v>0</v>
      </c>
      <c r="Y39" s="53"/>
      <c r="Z39" s="118">
        <v>0</v>
      </c>
      <c r="AA39" s="118">
        <v>180535.90350912692</v>
      </c>
      <c r="AB39" s="171">
        <f t="shared" si="2"/>
        <v>0</v>
      </c>
      <c r="AC39" s="69">
        <f t="shared" si="3"/>
        <v>-1</v>
      </c>
      <c r="AE39" s="104">
        <v>63651</v>
      </c>
      <c r="AF39" s="69">
        <v>-1</v>
      </c>
      <c r="AH39" s="104">
        <v>263</v>
      </c>
      <c r="AI39" s="69">
        <v>3</v>
      </c>
      <c r="AJ39" s="53"/>
      <c r="AK39" s="104">
        <v>55205</v>
      </c>
      <c r="AL39" s="104">
        <v>57610</v>
      </c>
      <c r="AM39" s="171">
        <f t="shared" si="4"/>
        <v>0.9582537753862177</v>
      </c>
      <c r="AN39" s="69">
        <f t="shared" si="5"/>
        <v>0</v>
      </c>
      <c r="AO39" s="53"/>
      <c r="AP39" s="151">
        <v>3.1015425127041585E-2</v>
      </c>
      <c r="AQ39" s="98">
        <v>0</v>
      </c>
      <c r="AR39" s="53"/>
      <c r="AS39" s="118"/>
      <c r="AT39" s="69">
        <v>0</v>
      </c>
      <c r="AV39" s="228">
        <f t="shared" si="6"/>
        <v>6</v>
      </c>
    </row>
    <row r="40" spans="1:1020" s="15" customFormat="1" ht="15" x14ac:dyDescent="0.25">
      <c r="A40" s="10">
        <v>206</v>
      </c>
      <c r="B40" s="14" t="s">
        <v>130</v>
      </c>
      <c r="C40" s="14" t="s">
        <v>131</v>
      </c>
      <c r="D40" s="14" t="s">
        <v>55</v>
      </c>
      <c r="E40" s="14" t="s">
        <v>56</v>
      </c>
      <c r="G40" s="197">
        <v>0</v>
      </c>
      <c r="H40" s="189">
        <v>-1</v>
      </c>
      <c r="I40" s="157"/>
      <c r="J40" s="22" t="s">
        <v>3</v>
      </c>
      <c r="K40" s="34">
        <v>3</v>
      </c>
      <c r="L40" s="157"/>
      <c r="M40" s="22">
        <v>4</v>
      </c>
      <c r="N40" s="22">
        <v>4</v>
      </c>
      <c r="O40" s="40">
        <f>M40/N40</f>
        <v>1</v>
      </c>
      <c r="P40" s="83">
        <v>2</v>
      </c>
      <c r="Q40" s="157"/>
      <c r="R40" s="61">
        <v>2</v>
      </c>
      <c r="S40" s="61">
        <v>4</v>
      </c>
      <c r="T40" s="236">
        <f t="shared" si="1"/>
        <v>0.5</v>
      </c>
      <c r="U40" s="78">
        <v>1</v>
      </c>
      <c r="V40" s="157"/>
      <c r="W40" s="10" t="s">
        <v>4</v>
      </c>
      <c r="X40" s="44">
        <v>0</v>
      </c>
      <c r="Y40" s="53"/>
      <c r="Z40" s="118">
        <v>0</v>
      </c>
      <c r="AA40" s="118">
        <v>470.92035167762492</v>
      </c>
      <c r="AB40" s="171">
        <f t="shared" si="2"/>
        <v>0</v>
      </c>
      <c r="AC40" s="69">
        <f t="shared" si="3"/>
        <v>-1</v>
      </c>
      <c r="AE40" s="104">
        <v>23</v>
      </c>
      <c r="AF40" s="69">
        <v>-1</v>
      </c>
      <c r="AH40" s="104">
        <v>1</v>
      </c>
      <c r="AI40" s="69">
        <v>-1</v>
      </c>
      <c r="AJ40" s="53"/>
      <c r="AK40" s="104">
        <v>0</v>
      </c>
      <c r="AL40" s="104">
        <v>0</v>
      </c>
      <c r="AM40" s="171" t="str">
        <f t="shared" si="4"/>
        <v/>
      </c>
      <c r="AN40" s="69">
        <f t="shared" si="5"/>
        <v>0</v>
      </c>
      <c r="AO40" s="53"/>
      <c r="AP40" s="151">
        <v>-0.54570782244907723</v>
      </c>
      <c r="AQ40" s="98">
        <v>3</v>
      </c>
      <c r="AR40" s="53"/>
      <c r="AS40" s="118"/>
      <c r="AT40" s="69">
        <v>0</v>
      </c>
      <c r="AV40" s="228">
        <f t="shared" si="6"/>
        <v>6</v>
      </c>
    </row>
    <row r="41" spans="1:1020" s="15" customFormat="1" ht="15" x14ac:dyDescent="0.25">
      <c r="A41" s="10">
        <v>206</v>
      </c>
      <c r="B41" s="10" t="s">
        <v>105</v>
      </c>
      <c r="C41" s="10" t="s">
        <v>106</v>
      </c>
      <c r="D41" s="18" t="s">
        <v>55</v>
      </c>
      <c r="E41" s="10" t="s">
        <v>56</v>
      </c>
      <c r="G41" s="242"/>
      <c r="H41" s="247"/>
      <c r="J41" s="22" t="s">
        <v>72</v>
      </c>
      <c r="K41" s="31">
        <v>-1</v>
      </c>
      <c r="M41" s="22">
        <v>9</v>
      </c>
      <c r="N41" s="22">
        <v>9</v>
      </c>
      <c r="O41" s="40">
        <f>M41/N41</f>
        <v>1</v>
      </c>
      <c r="P41" s="83">
        <v>2</v>
      </c>
      <c r="R41" s="22">
        <v>3</v>
      </c>
      <c r="S41" s="22">
        <v>9</v>
      </c>
      <c r="T41" s="232">
        <f t="shared" si="1"/>
        <v>0.33333333333333331</v>
      </c>
      <c r="U41" s="69">
        <f>IF(T41&gt;0,IF(T41&gt;0.5,2,IF(T41&gt;0.2,1,0)),"")</f>
        <v>1</v>
      </c>
      <c r="W41" s="13" t="s">
        <v>72</v>
      </c>
      <c r="X41" s="45">
        <v>0</v>
      </c>
      <c r="Z41" s="118">
        <v>0</v>
      </c>
      <c r="AA41" s="118">
        <v>688897.09098299884</v>
      </c>
      <c r="AB41" s="171">
        <f t="shared" si="2"/>
        <v>0</v>
      </c>
      <c r="AC41" s="69">
        <f t="shared" si="3"/>
        <v>-1</v>
      </c>
      <c r="AE41" s="104">
        <v>229952</v>
      </c>
      <c r="AF41" s="69">
        <v>1</v>
      </c>
      <c r="AH41" s="104">
        <v>260</v>
      </c>
      <c r="AI41" s="69">
        <v>3</v>
      </c>
      <c r="AK41" s="104">
        <v>186597</v>
      </c>
      <c r="AL41" s="104">
        <v>221799</v>
      </c>
      <c r="AM41" s="171">
        <f t="shared" si="4"/>
        <v>0.84128873439465457</v>
      </c>
      <c r="AN41" s="69">
        <f t="shared" si="5"/>
        <v>0</v>
      </c>
      <c r="AP41" s="151">
        <v>7.0459373694906624E-3</v>
      </c>
      <c r="AQ41" s="98">
        <v>0</v>
      </c>
      <c r="AS41" s="118" t="s">
        <v>153</v>
      </c>
      <c r="AT41" s="69">
        <v>-1</v>
      </c>
      <c r="AV41" s="228">
        <f t="shared" si="6"/>
        <v>3</v>
      </c>
    </row>
    <row r="42" spans="1:1020" s="15" customFormat="1" ht="15" x14ac:dyDescent="0.25">
      <c r="A42" s="10">
        <v>206</v>
      </c>
      <c r="B42" s="14" t="s">
        <v>114</v>
      </c>
      <c r="C42" s="14" t="s">
        <v>115</v>
      </c>
      <c r="D42" s="14" t="s">
        <v>55</v>
      </c>
      <c r="E42" s="14" t="s">
        <v>56</v>
      </c>
      <c r="G42" s="90">
        <v>1</v>
      </c>
      <c r="H42" s="177">
        <v>3</v>
      </c>
      <c r="I42" s="1"/>
      <c r="J42" s="199" t="s">
        <v>4</v>
      </c>
      <c r="K42" s="34">
        <v>-1</v>
      </c>
      <c r="L42" s="1"/>
      <c r="M42" s="243">
        <v>7</v>
      </c>
      <c r="N42" s="243"/>
      <c r="O42" s="244"/>
      <c r="P42" s="243"/>
      <c r="Q42" s="1"/>
      <c r="R42" s="4">
        <v>4</v>
      </c>
      <c r="S42" s="4">
        <v>7</v>
      </c>
      <c r="T42" s="153">
        <f t="shared" si="1"/>
        <v>0.5714285714285714</v>
      </c>
      <c r="U42" s="69">
        <f>IF(T42&gt;0,IF(T42&gt;0.5,2,IF(T42&gt;0.2,1,0)),"")</f>
        <v>2</v>
      </c>
      <c r="V42" s="1"/>
      <c r="W42" s="10" t="s">
        <v>4</v>
      </c>
      <c r="X42" s="44">
        <v>0</v>
      </c>
      <c r="Y42" s="53"/>
      <c r="Z42" s="118">
        <v>0</v>
      </c>
      <c r="AA42" s="118">
        <v>195228.16201898796</v>
      </c>
      <c r="AB42" s="171">
        <f t="shared" si="2"/>
        <v>0</v>
      </c>
      <c r="AC42" s="69">
        <f t="shared" si="3"/>
        <v>-1</v>
      </c>
      <c r="AE42" s="104">
        <v>47229</v>
      </c>
      <c r="AF42" s="69">
        <v>-1</v>
      </c>
      <c r="AH42" s="104">
        <v>106</v>
      </c>
      <c r="AI42" s="69">
        <v>-1</v>
      </c>
      <c r="AJ42" s="53"/>
      <c r="AK42" s="104">
        <v>47229</v>
      </c>
      <c r="AL42" s="104">
        <v>47229</v>
      </c>
      <c r="AM42" s="171">
        <f t="shared" si="4"/>
        <v>1</v>
      </c>
      <c r="AN42" s="69">
        <f t="shared" si="5"/>
        <v>0</v>
      </c>
      <c r="AO42" s="53"/>
      <c r="AP42" s="151">
        <v>6.8814627616828661E-2</v>
      </c>
      <c r="AQ42" s="98">
        <v>0</v>
      </c>
      <c r="AR42" s="53"/>
      <c r="AS42" s="118" t="s">
        <v>153</v>
      </c>
      <c r="AT42" s="69">
        <v>-1</v>
      </c>
      <c r="AV42" s="228">
        <f t="shared" si="6"/>
        <v>1</v>
      </c>
    </row>
    <row r="43" spans="1:1020" s="15" customFormat="1" ht="15" x14ac:dyDescent="0.25">
      <c r="A43" s="10">
        <v>206</v>
      </c>
      <c r="B43" s="14" t="s">
        <v>138</v>
      </c>
      <c r="C43" s="14" t="s">
        <v>139</v>
      </c>
      <c r="D43" s="14" t="s">
        <v>55</v>
      </c>
      <c r="E43" s="14" t="s">
        <v>56</v>
      </c>
      <c r="G43" s="197">
        <v>0</v>
      </c>
      <c r="H43" s="189">
        <v>-1</v>
      </c>
      <c r="I43" s="157"/>
      <c r="J43" s="199" t="s">
        <v>4</v>
      </c>
      <c r="K43" s="34">
        <v>-1</v>
      </c>
      <c r="L43" s="157"/>
      <c r="M43" s="201">
        <v>4</v>
      </c>
      <c r="N43" s="201">
        <v>8</v>
      </c>
      <c r="O43" s="158">
        <f>M43/N43</f>
        <v>0.5</v>
      </c>
      <c r="P43" s="83">
        <v>0</v>
      </c>
      <c r="Q43" s="157"/>
      <c r="R43" s="201">
        <v>3</v>
      </c>
      <c r="S43" s="201">
        <v>4</v>
      </c>
      <c r="T43" s="236">
        <f t="shared" si="1"/>
        <v>0.75</v>
      </c>
      <c r="U43" s="69">
        <f>IF(T43&gt;0,IF(T43&gt;0.5,2,IF(T43&gt;0.2,1,0)),"")</f>
        <v>2</v>
      </c>
      <c r="V43" s="157"/>
      <c r="W43" s="10" t="s">
        <v>4</v>
      </c>
      <c r="X43" s="44">
        <v>0</v>
      </c>
      <c r="Y43" s="53"/>
      <c r="Z43" s="118">
        <v>4195.3691155709384</v>
      </c>
      <c r="AA43" s="118">
        <v>161303.48788446243</v>
      </c>
      <c r="AB43" s="171">
        <f t="shared" si="2"/>
        <v>2.6009165521429855E-2</v>
      </c>
      <c r="AC43" s="69">
        <f t="shared" si="3"/>
        <v>1</v>
      </c>
      <c r="AE43" s="104">
        <v>54058</v>
      </c>
      <c r="AF43" s="69">
        <v>-1</v>
      </c>
      <c r="AH43" s="104">
        <v>119</v>
      </c>
      <c r="AI43" s="69">
        <v>-1</v>
      </c>
      <c r="AJ43" s="53"/>
      <c r="AK43" s="104">
        <v>54058</v>
      </c>
      <c r="AL43" s="104">
        <v>54058</v>
      </c>
      <c r="AM43" s="171">
        <f t="shared" si="4"/>
        <v>1</v>
      </c>
      <c r="AN43" s="69">
        <f t="shared" si="5"/>
        <v>0</v>
      </c>
      <c r="AO43" s="53"/>
      <c r="AP43" s="151">
        <v>8.1914809907228658E-3</v>
      </c>
      <c r="AQ43" s="98">
        <v>0</v>
      </c>
      <c r="AR43" s="53"/>
      <c r="AS43" s="118"/>
      <c r="AT43" s="69">
        <v>0</v>
      </c>
      <c r="AV43" s="228">
        <f t="shared" si="6"/>
        <v>0</v>
      </c>
    </row>
    <row r="44" spans="1:1020" s="15" customFormat="1" ht="15" x14ac:dyDescent="0.25">
      <c r="A44" s="51">
        <v>206</v>
      </c>
      <c r="B44" s="52" t="s">
        <v>112</v>
      </c>
      <c r="C44" s="52" t="s">
        <v>113</v>
      </c>
      <c r="D44" s="52" t="s">
        <v>55</v>
      </c>
      <c r="E44" s="52" t="s">
        <v>56</v>
      </c>
      <c r="F44" s="53"/>
      <c r="G44" s="48"/>
      <c r="H44" s="48">
        <v>-1</v>
      </c>
      <c r="I44" s="181"/>
      <c r="J44" s="48"/>
      <c r="K44" s="48">
        <v>-1</v>
      </c>
      <c r="L44" s="181"/>
      <c r="M44" s="48"/>
      <c r="N44" s="48"/>
      <c r="O44" s="48"/>
      <c r="P44" s="48">
        <v>0</v>
      </c>
      <c r="Q44" s="181"/>
      <c r="R44" s="48"/>
      <c r="S44" s="48"/>
      <c r="T44" s="48"/>
      <c r="U44" s="48">
        <v>0</v>
      </c>
      <c r="V44" s="181"/>
      <c r="W44" s="48"/>
      <c r="X44" s="48">
        <v>0</v>
      </c>
      <c r="Y44" s="181"/>
      <c r="Z44" s="48"/>
      <c r="AA44" s="48"/>
      <c r="AB44" s="182"/>
      <c r="AC44" s="48">
        <v>-1</v>
      </c>
      <c r="AD44" s="181"/>
      <c r="AE44" s="182"/>
      <c r="AF44" s="48">
        <v>-1</v>
      </c>
      <c r="AG44" s="181"/>
      <c r="AH44" s="48"/>
      <c r="AI44" s="48">
        <v>-1</v>
      </c>
      <c r="AJ44" s="181"/>
      <c r="AK44" s="48"/>
      <c r="AL44" s="48"/>
      <c r="AM44" s="183"/>
      <c r="AN44" s="48">
        <v>0</v>
      </c>
      <c r="AO44" s="181"/>
      <c r="AP44" s="184"/>
      <c r="AQ44" s="48">
        <v>0</v>
      </c>
      <c r="AR44" s="181"/>
      <c r="AS44" s="48"/>
      <c r="AT44" s="48">
        <v>-1</v>
      </c>
      <c r="AV44" s="228">
        <f t="shared" si="6"/>
        <v>-5</v>
      </c>
    </row>
    <row r="45" spans="1:1020" s="15" customFormat="1" ht="15" x14ac:dyDescent="0.25">
      <c r="A45" s="51">
        <v>206</v>
      </c>
      <c r="B45" s="52" t="s">
        <v>122</v>
      </c>
      <c r="C45" s="52" t="s">
        <v>123</v>
      </c>
      <c r="D45" s="52" t="s">
        <v>55</v>
      </c>
      <c r="E45" s="52" t="s">
        <v>56</v>
      </c>
      <c r="F45" s="53"/>
      <c r="G45" s="48"/>
      <c r="H45" s="48">
        <v>-1</v>
      </c>
      <c r="I45" s="181"/>
      <c r="J45" s="48"/>
      <c r="K45" s="48">
        <v>-1</v>
      </c>
      <c r="L45" s="181"/>
      <c r="M45" s="48"/>
      <c r="N45" s="48"/>
      <c r="O45" s="48"/>
      <c r="P45" s="48">
        <v>0</v>
      </c>
      <c r="Q45" s="181"/>
      <c r="R45" s="48"/>
      <c r="S45" s="48"/>
      <c r="T45" s="48"/>
      <c r="U45" s="48">
        <v>0</v>
      </c>
      <c r="V45" s="181"/>
      <c r="W45" s="48"/>
      <c r="X45" s="48">
        <v>0</v>
      </c>
      <c r="Y45" s="181"/>
      <c r="Z45" s="48"/>
      <c r="AA45" s="48"/>
      <c r="AB45" s="182"/>
      <c r="AC45" s="48">
        <v>-1</v>
      </c>
      <c r="AD45" s="181"/>
      <c r="AE45" s="182"/>
      <c r="AF45" s="48">
        <v>-1</v>
      </c>
      <c r="AG45" s="181"/>
      <c r="AH45" s="48"/>
      <c r="AI45" s="48">
        <v>-1</v>
      </c>
      <c r="AJ45" s="181"/>
      <c r="AK45" s="48"/>
      <c r="AL45" s="48"/>
      <c r="AM45" s="183"/>
      <c r="AN45" s="48">
        <v>0</v>
      </c>
      <c r="AO45" s="181"/>
      <c r="AP45" s="184"/>
      <c r="AQ45" s="48">
        <v>0</v>
      </c>
      <c r="AR45" s="181"/>
      <c r="AS45" s="48"/>
      <c r="AT45" s="48">
        <v>-1</v>
      </c>
      <c r="AV45" s="228">
        <f t="shared" si="6"/>
        <v>-5</v>
      </c>
    </row>
    <row r="46" spans="1:1020" s="15" customFormat="1" ht="15" x14ac:dyDescent="0.25">
      <c r="A46" s="51">
        <v>206</v>
      </c>
      <c r="B46" s="52" t="s">
        <v>124</v>
      </c>
      <c r="C46" s="52" t="s">
        <v>125</v>
      </c>
      <c r="D46" s="52" t="s">
        <v>55</v>
      </c>
      <c r="E46" s="52" t="s">
        <v>56</v>
      </c>
      <c r="F46" s="53"/>
      <c r="G46" s="48"/>
      <c r="H46" s="48">
        <v>-1</v>
      </c>
      <c r="I46" s="181"/>
      <c r="J46" s="48"/>
      <c r="K46" s="48">
        <v>-1</v>
      </c>
      <c r="L46" s="181"/>
      <c r="M46" s="48"/>
      <c r="N46" s="48"/>
      <c r="O46" s="48"/>
      <c r="P46" s="48">
        <v>0</v>
      </c>
      <c r="Q46" s="181"/>
      <c r="R46" s="48"/>
      <c r="S46" s="48"/>
      <c r="T46" s="48"/>
      <c r="U46" s="48">
        <v>0</v>
      </c>
      <c r="V46" s="181"/>
      <c r="W46" s="48"/>
      <c r="X46" s="48">
        <v>0</v>
      </c>
      <c r="Y46" s="181"/>
      <c r="Z46" s="48"/>
      <c r="AA46" s="48"/>
      <c r="AB46" s="182"/>
      <c r="AC46" s="48">
        <v>-1</v>
      </c>
      <c r="AD46" s="181"/>
      <c r="AE46" s="182"/>
      <c r="AF46" s="48">
        <v>-1</v>
      </c>
      <c r="AG46" s="181"/>
      <c r="AH46" s="48"/>
      <c r="AI46" s="48">
        <v>-1</v>
      </c>
      <c r="AJ46" s="181"/>
      <c r="AK46" s="48"/>
      <c r="AL46" s="48"/>
      <c r="AM46" s="183"/>
      <c r="AN46" s="48">
        <v>0</v>
      </c>
      <c r="AO46" s="181"/>
      <c r="AP46" s="184"/>
      <c r="AQ46" s="48">
        <v>0</v>
      </c>
      <c r="AR46" s="181"/>
      <c r="AS46" s="48"/>
      <c r="AT46" s="48">
        <v>-1</v>
      </c>
      <c r="AV46" s="228">
        <f t="shared" si="6"/>
        <v>-5</v>
      </c>
    </row>
    <row r="47" spans="1:1020" s="15" customFormat="1" ht="15" x14ac:dyDescent="0.25">
      <c r="A47" s="51">
        <v>206</v>
      </c>
      <c r="B47" s="52" t="s">
        <v>128</v>
      </c>
      <c r="C47" s="52" t="s">
        <v>129</v>
      </c>
      <c r="D47" s="52" t="s">
        <v>55</v>
      </c>
      <c r="E47" s="52" t="s">
        <v>56</v>
      </c>
      <c r="F47" s="53"/>
      <c r="G47" s="48"/>
      <c r="H47" s="48">
        <v>-1</v>
      </c>
      <c r="I47" s="181"/>
      <c r="J47" s="48"/>
      <c r="K47" s="48">
        <v>-1</v>
      </c>
      <c r="L47" s="181"/>
      <c r="M47" s="48"/>
      <c r="N47" s="48"/>
      <c r="O47" s="48"/>
      <c r="P47" s="48">
        <v>0</v>
      </c>
      <c r="Q47" s="181"/>
      <c r="R47" s="48"/>
      <c r="S47" s="48"/>
      <c r="T47" s="48"/>
      <c r="U47" s="48">
        <v>0</v>
      </c>
      <c r="V47" s="181"/>
      <c r="W47" s="48"/>
      <c r="X47" s="48">
        <v>0</v>
      </c>
      <c r="Y47" s="181"/>
      <c r="Z47" s="48"/>
      <c r="AA47" s="48"/>
      <c r="AB47" s="182"/>
      <c r="AC47" s="48">
        <v>-1</v>
      </c>
      <c r="AD47" s="181"/>
      <c r="AE47" s="182"/>
      <c r="AF47" s="48">
        <v>-1</v>
      </c>
      <c r="AG47" s="181"/>
      <c r="AH47" s="48"/>
      <c r="AI47" s="48">
        <v>-1</v>
      </c>
      <c r="AJ47" s="181"/>
      <c r="AK47" s="48"/>
      <c r="AL47" s="48"/>
      <c r="AM47" s="183"/>
      <c r="AN47" s="48">
        <v>0</v>
      </c>
      <c r="AO47" s="181"/>
      <c r="AP47" s="184"/>
      <c r="AQ47" s="48">
        <v>0</v>
      </c>
      <c r="AR47" s="181"/>
      <c r="AS47" s="48"/>
      <c r="AT47" s="48">
        <v>-1</v>
      </c>
      <c r="AV47" s="228">
        <f t="shared" si="6"/>
        <v>-5</v>
      </c>
    </row>
    <row r="48" spans="1:1020" s="15" customFormat="1" ht="15" x14ac:dyDescent="0.25">
      <c r="A48" s="51">
        <v>206</v>
      </c>
      <c r="B48" s="52" t="s">
        <v>132</v>
      </c>
      <c r="C48" s="52" t="s">
        <v>133</v>
      </c>
      <c r="D48" s="52" t="s">
        <v>55</v>
      </c>
      <c r="E48" s="52" t="s">
        <v>56</v>
      </c>
      <c r="F48" s="53"/>
      <c r="G48" s="48"/>
      <c r="H48" s="48">
        <v>-1</v>
      </c>
      <c r="I48" s="181"/>
      <c r="J48" s="48"/>
      <c r="K48" s="48">
        <v>-1</v>
      </c>
      <c r="L48" s="181"/>
      <c r="M48" s="48"/>
      <c r="N48" s="48"/>
      <c r="O48" s="48"/>
      <c r="P48" s="48">
        <v>0</v>
      </c>
      <c r="Q48" s="181"/>
      <c r="R48" s="48"/>
      <c r="S48" s="48"/>
      <c r="T48" s="48"/>
      <c r="U48" s="48">
        <v>0</v>
      </c>
      <c r="V48" s="181"/>
      <c r="W48" s="48"/>
      <c r="X48" s="48">
        <v>0</v>
      </c>
      <c r="Y48" s="181"/>
      <c r="Z48" s="48"/>
      <c r="AA48" s="48"/>
      <c r="AB48" s="182"/>
      <c r="AC48" s="48">
        <v>-1</v>
      </c>
      <c r="AD48" s="181"/>
      <c r="AE48" s="182"/>
      <c r="AF48" s="48">
        <v>-1</v>
      </c>
      <c r="AG48" s="181"/>
      <c r="AH48" s="48"/>
      <c r="AI48" s="48">
        <v>-1</v>
      </c>
      <c r="AJ48" s="181"/>
      <c r="AK48" s="48"/>
      <c r="AL48" s="48"/>
      <c r="AM48" s="183"/>
      <c r="AN48" s="48">
        <v>0</v>
      </c>
      <c r="AO48" s="181"/>
      <c r="AP48" s="184"/>
      <c r="AQ48" s="48">
        <v>0</v>
      </c>
      <c r="AR48" s="181"/>
      <c r="AS48" s="48"/>
      <c r="AT48" s="48">
        <v>-1</v>
      </c>
      <c r="AV48" s="228">
        <f t="shared" si="6"/>
        <v>-5</v>
      </c>
    </row>
    <row r="49" spans="1:48" s="15" customFormat="1" ht="15" x14ac:dyDescent="0.25">
      <c r="A49" s="51">
        <v>206</v>
      </c>
      <c r="B49" s="52" t="s">
        <v>144</v>
      </c>
      <c r="C49" s="52" t="s">
        <v>145</v>
      </c>
      <c r="D49" s="52" t="s">
        <v>55</v>
      </c>
      <c r="E49" s="52" t="s">
        <v>56</v>
      </c>
      <c r="F49" s="53"/>
      <c r="G49" s="48"/>
      <c r="H49" s="48">
        <v>-1</v>
      </c>
      <c r="I49" s="181"/>
      <c r="J49" s="48"/>
      <c r="K49" s="48">
        <v>-1</v>
      </c>
      <c r="L49" s="181"/>
      <c r="M49" s="48"/>
      <c r="N49" s="48"/>
      <c r="O49" s="48"/>
      <c r="P49" s="48">
        <v>0</v>
      </c>
      <c r="Q49" s="181"/>
      <c r="R49" s="48"/>
      <c r="S49" s="48"/>
      <c r="T49" s="48"/>
      <c r="U49" s="48">
        <v>0</v>
      </c>
      <c r="V49" s="181"/>
      <c r="W49" s="48"/>
      <c r="X49" s="48">
        <v>0</v>
      </c>
      <c r="Y49" s="181"/>
      <c r="Z49" s="48"/>
      <c r="AA49" s="48"/>
      <c r="AB49" s="182"/>
      <c r="AC49" s="48">
        <v>-1</v>
      </c>
      <c r="AD49" s="181"/>
      <c r="AE49" s="182"/>
      <c r="AF49" s="48">
        <v>-1</v>
      </c>
      <c r="AG49" s="181"/>
      <c r="AH49" s="48"/>
      <c r="AI49" s="48">
        <v>-1</v>
      </c>
      <c r="AJ49" s="181"/>
      <c r="AK49" s="48"/>
      <c r="AL49" s="48"/>
      <c r="AM49" s="183"/>
      <c r="AN49" s="48">
        <v>0</v>
      </c>
      <c r="AO49" s="181"/>
      <c r="AP49" s="184"/>
      <c r="AQ49" s="48">
        <v>0</v>
      </c>
      <c r="AR49" s="181"/>
      <c r="AS49" s="48"/>
      <c r="AT49" s="48">
        <v>-1</v>
      </c>
      <c r="AV49" s="228">
        <f t="shared" si="6"/>
        <v>-5</v>
      </c>
    </row>
  </sheetData>
  <sortState ref="A3:AMJ49">
    <sortCondition descending="1" ref="AV3:AV49"/>
  </sortState>
  <mergeCells count="12">
    <mergeCell ref="G1:H1"/>
    <mergeCell ref="A1:E1"/>
    <mergeCell ref="AS1:AT1"/>
    <mergeCell ref="J1:K1"/>
    <mergeCell ref="M1:P1"/>
    <mergeCell ref="R1:U1"/>
    <mergeCell ref="W1:X1"/>
    <mergeCell ref="Z1:AC1"/>
    <mergeCell ref="AE1:AF1"/>
    <mergeCell ref="AH1:AI1"/>
    <mergeCell ref="AK1:AN1"/>
    <mergeCell ref="AP1:AQ1"/>
  </mergeCells>
  <dataValidations count="14">
    <dataValidation type="list" allowBlank="1" showInputMessage="1" showErrorMessage="1" sqref="AQ3:AQ10 AQ22:AQ26 AN22:AN26 AN12:AN20 AQ28 AN28 AN3:AN10 AQ12:AQ20 AN30:AN49 AQ30:AQ49">
      <formula1>"3,2,1,0"</formula1>
    </dataValidation>
    <dataValidation type="list" allowBlank="1" showInputMessage="1" showErrorMessage="1" sqref="H3:H9 H33:H34 H41 K3:K10 K12:K49 H12:H31">
      <formula1>"3,-1"</formula1>
    </dataValidation>
    <dataValidation type="list" allowBlank="1" showInputMessage="1" showErrorMessage="1" sqref="P3:P10 P12:P49">
      <formula1>"2,0"</formula1>
    </dataValidation>
    <dataValidation type="list" allowBlank="1" showInputMessage="1" showErrorMessage="1" sqref="U3:U10 U12:U49">
      <formula1>"2,1,0"</formula1>
    </dataValidation>
    <dataValidation type="list" allowBlank="1" showInputMessage="1" showErrorMessage="1" sqref="X14:X18 X12 X22:X26 X20 X3:X7 X29:X49">
      <formula1>"1,0"</formula1>
    </dataValidation>
    <dataValidation type="list" allowBlank="1" showInputMessage="1" showErrorMessage="1" sqref="AI3:AI10 H10 K35:K49 AI22:AI26 AF22:AF26 AI12:AI20 AF28 AC28 AI28 K9:K10 H32 H35:H40 AC22:AC26 H42:H49 K29 K21 AC3:AC10 AF3:AF10 AC12:AC20 AF12:AF20 K31:K33 AI30:AI49 AC30:AC49 AF30:AF49">
      <formula1>"3,2,1,0,-1"</formula1>
    </dataValidation>
    <dataValidation type="list" allowBlank="1" showInputMessage="1" showErrorMessage="1" sqref="AT22:AT26 AT3:AT10 AT12:AT20 AT28 AT30:AT49">
      <formula1>"2,1,0,-1"</formula1>
    </dataValidation>
    <dataValidation type="list" allowBlank="1" showInputMessage="1" showErrorMessage="1" sqref="AT29 AT21 AT27 WWZ11 KN11 UJ11 AEF11 AOB11 AXX11 BHT11 BRP11 CBL11 CLH11 CVD11 DEZ11 DOV11 DYR11 EIN11 ESJ11 FCF11 FMB11 FVX11 GFT11 GPP11 GZL11 HJH11 HTD11 ICZ11 IMV11 IWR11 JGN11 JQJ11 KAF11 KKB11 KTX11 LDT11 LNP11 LXL11 MHH11 MRD11 NAZ11 NKV11 NUR11 OEN11 OOJ11 OYF11 PIB11 PRX11 QBT11 QLP11 QVL11 RFH11 RPD11 RYZ11 SIV11 SSR11 TCN11 TMJ11 TWF11 UGB11 UPX11 UZT11 VJP11 VTL11 WDH11 WND11">
      <formula1>"2,1,0,-1"</formula1>
      <formula2>0</formula2>
    </dataValidation>
    <dataValidation type="list" allowBlank="1" showInputMessage="1" showErrorMessage="1" sqref="AC29 AF29 AI29 AC21 AF21 AI21 AC27 AF27 AI27 AK11 KC11 TY11 ADU11 ANQ11 AXM11 BHI11 BRE11 CBA11 CKW11 CUS11 DEO11 DOK11 DYG11 EIC11 ERY11 FBU11 FLQ11 FVM11 GFI11 GPE11 GZA11 HIW11 HSS11 ICO11 IMK11 IWG11 JGC11 JPY11 JZU11 KJQ11 KTM11 LDI11 LNE11 LXA11 MGW11 MQS11 NAO11 NKK11 NUG11 OEC11 ONY11 OXU11 PHQ11 PRM11 QBI11 QLE11 QVA11 REW11 ROS11 RYO11 SIK11 SSG11 TCC11 TLY11 TVU11 UFQ11 UPM11 UZI11 VJE11 VTA11 WCW11 WMS11 WWO11 AF11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C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formula1>"3,2,1,0,-1"</formula1>
      <formula2>0</formula2>
    </dataValidation>
    <dataValidation type="list" allowBlank="1" showInputMessage="1" showErrorMessage="1" sqref="WCJ11 WWB11 WMF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X13 X8:X11 X21 X27:X28 X19">
      <formula1>"1,0"</formula1>
      <formula2>0</formula2>
    </dataValidation>
    <dataValidation type="list" allowBlank="1" showInputMessage="1" showErrorMessage="1" sqref="WCG11 WVY11 WMC11 U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formula1>"2,1,0"</formula1>
      <formula2>0</formula2>
    </dataValidation>
    <dataValidation type="list" allowBlank="1" showInputMessage="1" showErrorMessage="1" sqref="WCB11 WVT11 WLX11 P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formula1>"2,0"</formula1>
      <formula2>0</formula2>
    </dataValidation>
    <dataValidation type="list" allowBlank="1" showInputMessage="1" showErrorMessage="1" sqref="UYI11 VIE11 WLS11 WVO11 VSA11 WBW11 H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K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formula1>"3,-1"</formula1>
      <formula2>0</formula2>
    </dataValidation>
    <dataValidation type="list" allowBlank="1" showInputMessage="1" showErrorMessage="1" sqref="AN29 AQ29 AN21 AQ21 AN27 AQ27 AP11 KH11 UD11 ADZ11 ANV11 AXR11 BHN11 BRJ11 CBF11 CLB11 CUX11 DET11 DOP11 DYL11 EIH11 ESD11 FBZ11 FLV11 FVR11 GFN11 GPJ11 GZF11 HJB11 HSX11 ICT11 IMP11 IWL11 JGH11 JQD11 JZZ11 KJV11 KTR11 LDN11 LNJ11 LXF11 MHB11 MQX11 NAT11 NKP11 NUL11 OEH11 OOD11 OXZ11 PHV11 PRR11 QBN11 QLJ11 QVF11 RFB11 ROX11 RYT11 SIP11 SSL11 TCH11 TMD11 TVZ11 UFV11 UPR11 UZN11 VJJ11 VTF11 WDB11 WMX11 WWT11 AS11 KK11 UG11 AEC11 ANY11 AXU11 BHQ11 BRM11 CBI11 CLE11 CVA11 DEW11 DOS11 DYO11 EIK11 ESG11 FCC11 FLY11 FVU11 GFQ11 GPM11 GZI11 HJE11 HTA11 ICW11 IMS11 IWO11 JGK11 JQG11 KAC11 KJY11 KTU11 LDQ11 LNM11 LXI11 MHE11 MRA11 NAW11 NKS11 NUO11 OEK11 OOG11 OYC11 PHY11 PRU11 QBQ11 QLM11 QVI11 RFE11 RPA11 RYW11 SIS11 SSO11 TCK11 TMG11 TWC11 UFY11 UPU11 UZQ11 VJM11 VTI11 WDE11 WNA11 WWW11">
      <formula1>"3,2,1,0"</formula1>
      <formula2>0</formula2>
    </dataValidation>
  </dataValidations>
  <printOptions horizontalCentered="1"/>
  <pageMargins left="0.31496062992125984" right="0.31496062992125984" top="0.94488188976377963" bottom="0.94488188976377963" header="0.51181102362204722" footer="0.51181102362204722"/>
  <pageSetup paperSize="8" scale="46" orientation="landscape" r:id="rId1"/>
  <headerFooter>
    <oddHeader>&amp;C&amp;"-,Grassetto"&amp;72Indicatori All. B: tracciato di rilevazione anno 2022</oddHeader>
    <oddFooter>&amp;C&amp;"-,Grassetto"&amp;14pag. n. &amp;P di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MJ49"/>
  <sheetViews>
    <sheetView showGridLines="0" zoomScale="80" zoomScaleNormal="80" workbookViewId="0">
      <pane xSplit="6" ySplit="2" topLeftCell="AD11" activePane="bottomRight" state="frozen"/>
      <selection pane="topRight" activeCell="G1" sqref="G1"/>
      <selection pane="bottomLeft" activeCell="A3" sqref="A3"/>
      <selection pane="bottomRight" sqref="A1:AV50"/>
    </sheetView>
  </sheetViews>
  <sheetFormatPr defaultColWidth="8.85546875" defaultRowHeight="12.75" x14ac:dyDescent="0.25"/>
  <cols>
    <col min="1" max="1" width="8.28515625" style="1" customWidth="1"/>
    <col min="2" max="2" width="10.7109375" style="1" customWidth="1"/>
    <col min="3" max="3" width="21.28515625" style="1" customWidth="1"/>
    <col min="4" max="4" width="9.5703125" style="1" customWidth="1"/>
    <col min="5" max="5" width="21.5703125" style="1" customWidth="1"/>
    <col min="6" max="6" width="1.140625" style="1" customWidth="1"/>
    <col min="7" max="8" width="10.7109375" style="1" customWidth="1"/>
    <col min="9" max="9" width="1.140625" style="1" customWidth="1"/>
    <col min="10" max="10" width="10.7109375" style="1" customWidth="1"/>
    <col min="11" max="11" width="10.7109375" style="68" customWidth="1"/>
    <col min="12" max="12" width="1.140625" style="1" customWidth="1"/>
    <col min="13" max="14" width="10.7109375" style="68" customWidth="1"/>
    <col min="15" max="16" width="10.7109375" style="1" customWidth="1"/>
    <col min="17" max="17" width="1.140625" style="1" customWidth="1"/>
    <col min="18" max="19" width="10.7109375" style="68" customWidth="1"/>
    <col min="20" max="20" width="10.7109375" style="91" customWidth="1"/>
    <col min="21" max="21" width="10.7109375" style="1" customWidth="1"/>
    <col min="22" max="22" width="1.140625" style="1" customWidth="1"/>
    <col min="23" max="23" width="10.7109375" style="1" customWidth="1"/>
    <col min="24" max="24" width="10.7109375" style="68" customWidth="1"/>
    <col min="25" max="25" width="1.140625" style="1" customWidth="1"/>
    <col min="26" max="26" width="13.85546875" style="1" bestFit="1" customWidth="1"/>
    <col min="27" max="27" width="15.7109375" style="1" bestFit="1" customWidth="1"/>
    <col min="28" max="29" width="10.7109375" style="1" customWidth="1"/>
    <col min="30" max="30" width="1.140625" style="1" customWidth="1"/>
    <col min="31" max="32" width="10.7109375" style="1" customWidth="1"/>
    <col min="33" max="33" width="1.140625" style="1" customWidth="1"/>
    <col min="34" max="35" width="10.7109375" style="1" customWidth="1"/>
    <col min="36" max="36" width="1.140625" style="1" customWidth="1"/>
    <col min="37" max="38" width="14.7109375" style="1" customWidth="1"/>
    <col min="39" max="39" width="10.7109375" style="89" customWidth="1"/>
    <col min="40" max="40" width="10.7109375" style="1" customWidth="1"/>
    <col min="41" max="41" width="1.140625" style="1" customWidth="1"/>
    <col min="42" max="42" width="10.7109375" style="140" customWidth="1"/>
    <col min="43" max="43" width="10.7109375" style="68" customWidth="1"/>
    <col min="44" max="44" width="1.140625" style="1" customWidth="1"/>
    <col min="45" max="46" width="10.7109375" style="1" customWidth="1"/>
    <col min="47" max="47" width="8.85546875" style="1"/>
    <col min="48" max="48" width="11.5703125" style="1" customWidth="1"/>
    <col min="49" max="16384" width="8.85546875" style="1"/>
  </cols>
  <sheetData>
    <row r="1" spans="1:1024" s="3" customFormat="1" ht="118.9" customHeight="1" x14ac:dyDescent="0.25">
      <c r="A1" s="295" t="s">
        <v>156</v>
      </c>
      <c r="B1" s="296"/>
      <c r="C1" s="296"/>
      <c r="D1" s="296"/>
      <c r="E1" s="297"/>
      <c r="G1" s="294" t="s">
        <v>45</v>
      </c>
      <c r="H1" s="294"/>
      <c r="J1" s="299" t="s">
        <v>6</v>
      </c>
      <c r="K1" s="299"/>
      <c r="M1" s="294" t="s">
        <v>7</v>
      </c>
      <c r="N1" s="294"/>
      <c r="O1" s="294"/>
      <c r="P1" s="294"/>
      <c r="R1" s="294" t="s">
        <v>10</v>
      </c>
      <c r="S1" s="294"/>
      <c r="T1" s="294"/>
      <c r="U1" s="294"/>
      <c r="W1" s="299" t="s">
        <v>11</v>
      </c>
      <c r="X1" s="299"/>
      <c r="Z1" s="299" t="s">
        <v>13</v>
      </c>
      <c r="AA1" s="299"/>
      <c r="AB1" s="299"/>
      <c r="AC1" s="299"/>
      <c r="AE1" s="298" t="s">
        <v>47</v>
      </c>
      <c r="AF1" s="298"/>
      <c r="AH1" s="298" t="s">
        <v>16</v>
      </c>
      <c r="AI1" s="298"/>
      <c r="AK1" s="299" t="s">
        <v>18</v>
      </c>
      <c r="AL1" s="299"/>
      <c r="AM1" s="299"/>
      <c r="AN1" s="299"/>
      <c r="AP1" s="299" t="s">
        <v>20</v>
      </c>
      <c r="AQ1" s="299"/>
      <c r="AS1" s="298" t="s">
        <v>38</v>
      </c>
      <c r="AT1" s="298"/>
    </row>
    <row r="2" spans="1:1024" s="2" customFormat="1" ht="120" x14ac:dyDescent="0.2">
      <c r="A2" s="8" t="s">
        <v>2</v>
      </c>
      <c r="B2" s="8" t="s">
        <v>1</v>
      </c>
      <c r="C2" s="8" t="s">
        <v>0</v>
      </c>
      <c r="D2" s="8" t="s">
        <v>40</v>
      </c>
      <c r="E2" s="8" t="s">
        <v>41</v>
      </c>
      <c r="G2" s="6" t="s">
        <v>43</v>
      </c>
      <c r="H2" s="5" t="s">
        <v>44</v>
      </c>
      <c r="J2" s="5" t="s">
        <v>46</v>
      </c>
      <c r="K2" s="66" t="s">
        <v>5</v>
      </c>
      <c r="M2" s="66" t="s">
        <v>23</v>
      </c>
      <c r="N2" s="66" t="s">
        <v>24</v>
      </c>
      <c r="O2" s="5" t="s">
        <v>25</v>
      </c>
      <c r="P2" s="5" t="s">
        <v>8</v>
      </c>
      <c r="R2" s="66" t="s">
        <v>26</v>
      </c>
      <c r="S2" s="66" t="s">
        <v>27</v>
      </c>
      <c r="T2" s="87" t="s">
        <v>28</v>
      </c>
      <c r="U2" s="5" t="s">
        <v>9</v>
      </c>
      <c r="W2" s="5" t="s">
        <v>29</v>
      </c>
      <c r="X2" s="66" t="s">
        <v>12</v>
      </c>
      <c r="Z2" s="5" t="s">
        <v>30</v>
      </c>
      <c r="AA2" s="7" t="s">
        <v>31</v>
      </c>
      <c r="AB2" s="5" t="s">
        <v>32</v>
      </c>
      <c r="AC2" s="5" t="s">
        <v>14</v>
      </c>
      <c r="AE2" s="5" t="s">
        <v>33</v>
      </c>
      <c r="AF2" s="5" t="s">
        <v>15</v>
      </c>
      <c r="AH2" s="5" t="s">
        <v>34</v>
      </c>
      <c r="AI2" s="5" t="s">
        <v>17</v>
      </c>
      <c r="AK2" s="7" t="s">
        <v>36</v>
      </c>
      <c r="AL2" s="5" t="s">
        <v>42</v>
      </c>
      <c r="AM2" s="87" t="s">
        <v>35</v>
      </c>
      <c r="AN2" s="5" t="s">
        <v>19</v>
      </c>
      <c r="AP2" s="139" t="s">
        <v>37</v>
      </c>
      <c r="AQ2" s="66" t="s">
        <v>21</v>
      </c>
      <c r="AS2" s="5" t="s">
        <v>39</v>
      </c>
      <c r="AT2" s="5" t="s">
        <v>22</v>
      </c>
      <c r="AV2" s="227" t="s">
        <v>48</v>
      </c>
    </row>
    <row r="3" spans="1:1024" s="15" customFormat="1" ht="15" x14ac:dyDescent="0.25">
      <c r="A3" s="10">
        <v>206</v>
      </c>
      <c r="B3" s="185" t="s">
        <v>150</v>
      </c>
      <c r="C3" s="185" t="s">
        <v>69</v>
      </c>
      <c r="D3" s="185" t="s">
        <v>55</v>
      </c>
      <c r="E3" s="185" t="s">
        <v>56</v>
      </c>
      <c r="F3" s="20"/>
      <c r="G3" s="38">
        <v>0.75</v>
      </c>
      <c r="H3" s="71">
        <v>3</v>
      </c>
      <c r="I3" s="20"/>
      <c r="J3" s="21" t="s">
        <v>3</v>
      </c>
      <c r="K3" s="71">
        <v>3</v>
      </c>
      <c r="L3" s="20"/>
      <c r="M3" s="163">
        <v>7</v>
      </c>
      <c r="N3" s="163">
        <v>9</v>
      </c>
      <c r="O3" s="95">
        <f t="shared" ref="O3:O33" si="0">M3/N3</f>
        <v>0.77777777777777779</v>
      </c>
      <c r="P3" s="102">
        <v>2</v>
      </c>
      <c r="Q3" s="20"/>
      <c r="R3" s="163">
        <v>4</v>
      </c>
      <c r="S3" s="163">
        <v>7</v>
      </c>
      <c r="T3" s="38">
        <f t="shared" ref="T3:T39" si="1">R3/S3</f>
        <v>0.5714285714285714</v>
      </c>
      <c r="U3" s="71">
        <f t="shared" ref="U3:U15" si="2">IF(T3&gt;0,IF(T3&gt;0.5,2,IF(T3&gt;0.2,1,0)),"")</f>
        <v>2</v>
      </c>
      <c r="V3" s="20"/>
      <c r="W3" s="21" t="s">
        <v>3</v>
      </c>
      <c r="X3" s="71">
        <v>1</v>
      </c>
      <c r="Y3" s="20"/>
      <c r="Z3" s="134">
        <v>25223.588254761678</v>
      </c>
      <c r="AA3" s="125">
        <v>190709.39374527804</v>
      </c>
      <c r="AB3" s="95">
        <f t="shared" ref="AB3:AB43" si="3">Z3/AA3</f>
        <v>0.13226190781378966</v>
      </c>
      <c r="AC3" s="71">
        <f t="shared" ref="AC3:AC43" si="4">IF(AB3&lt;=0,-1,IF(AB3&lt;2%,0,IF(AB3&lt;5%,1,IF(AB3&lt;=10%,2,3))))</f>
        <v>3</v>
      </c>
      <c r="AD3" s="20"/>
      <c r="AE3" s="111">
        <v>73207</v>
      </c>
      <c r="AF3" s="71">
        <v>0</v>
      </c>
      <c r="AG3" s="20"/>
      <c r="AH3" s="117">
        <v>208</v>
      </c>
      <c r="AI3" s="71">
        <v>3</v>
      </c>
      <c r="AJ3" s="20"/>
      <c r="AK3" s="111">
        <v>4148</v>
      </c>
      <c r="AL3" s="111">
        <v>66282</v>
      </c>
      <c r="AM3" s="38">
        <f t="shared" ref="AM3:AM43" si="5">IF(AL3&gt;0,AK3/AL3,"")</f>
        <v>6.2581092906068017E-2</v>
      </c>
      <c r="AN3" s="71">
        <f t="shared" ref="AN3:AN43" si="6">IF(AM3&lt;0.1,3,IF(AM3&lt;0.2,2,IF(AM3&lt;0.3,1,0)))</f>
        <v>3</v>
      </c>
      <c r="AO3" s="20"/>
      <c r="AP3" s="143">
        <v>-5.0847457627118731E-2</v>
      </c>
      <c r="AQ3" s="71">
        <v>2</v>
      </c>
      <c r="AR3" s="20"/>
      <c r="AS3" s="264"/>
      <c r="AT3" s="71">
        <v>0</v>
      </c>
      <c r="AU3" s="20"/>
      <c r="AV3" s="228">
        <f t="shared" ref="AV3:AV49" si="7">H3+K3+P3+U3+X3+AC3+AI3+AN3+AQ3+AT3</f>
        <v>22</v>
      </c>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row>
    <row r="4" spans="1:1024" s="15" customFormat="1" ht="15" x14ac:dyDescent="0.25">
      <c r="A4" s="10">
        <v>206</v>
      </c>
      <c r="B4" s="14" t="s">
        <v>140</v>
      </c>
      <c r="C4" s="10" t="s">
        <v>141</v>
      </c>
      <c r="D4" s="10" t="s">
        <v>55</v>
      </c>
      <c r="E4" s="10" t="s">
        <v>56</v>
      </c>
      <c r="G4" s="9">
        <v>1</v>
      </c>
      <c r="H4" s="177">
        <v>3</v>
      </c>
      <c r="I4" s="1"/>
      <c r="J4" s="22" t="s">
        <v>76</v>
      </c>
      <c r="K4" s="69">
        <v>3</v>
      </c>
      <c r="L4" s="1"/>
      <c r="M4" s="67">
        <v>12</v>
      </c>
      <c r="N4" s="67">
        <v>14</v>
      </c>
      <c r="O4" s="92">
        <f t="shared" si="0"/>
        <v>0.8571428571428571</v>
      </c>
      <c r="P4" s="98">
        <v>2</v>
      </c>
      <c r="Q4" s="1"/>
      <c r="R4" s="67">
        <v>7</v>
      </c>
      <c r="S4" s="67">
        <v>12</v>
      </c>
      <c r="T4" s="40">
        <f t="shared" si="1"/>
        <v>0.58333333333333337</v>
      </c>
      <c r="U4" s="69">
        <f t="shared" si="2"/>
        <v>2</v>
      </c>
      <c r="V4" s="1"/>
      <c r="W4" s="22" t="s">
        <v>3</v>
      </c>
      <c r="X4" s="69">
        <v>1</v>
      </c>
      <c r="Y4" s="53"/>
      <c r="Z4" s="130">
        <v>102432.62436285045</v>
      </c>
      <c r="AA4" s="130">
        <v>381711.13063688122</v>
      </c>
      <c r="AB4" s="172">
        <f t="shared" si="3"/>
        <v>0.26835115913948498</v>
      </c>
      <c r="AC4" s="69">
        <f t="shared" si="4"/>
        <v>3</v>
      </c>
      <c r="AE4" s="104">
        <v>173863</v>
      </c>
      <c r="AF4" s="69">
        <v>0</v>
      </c>
      <c r="AH4" s="104">
        <v>268</v>
      </c>
      <c r="AI4" s="69">
        <v>3</v>
      </c>
      <c r="AK4" s="104">
        <v>6998</v>
      </c>
      <c r="AL4" s="104">
        <v>171302</v>
      </c>
      <c r="AM4" s="171">
        <f t="shared" si="5"/>
        <v>4.0851828933696044E-2</v>
      </c>
      <c r="AN4" s="69">
        <f t="shared" si="6"/>
        <v>3</v>
      </c>
      <c r="AP4" s="141">
        <v>-1.412429378531066E-2</v>
      </c>
      <c r="AQ4" s="69">
        <v>1</v>
      </c>
      <c r="AS4" s="263"/>
      <c r="AT4" s="69">
        <v>0</v>
      </c>
      <c r="AV4" s="228">
        <f t="shared" si="7"/>
        <v>21</v>
      </c>
    </row>
    <row r="5" spans="1:1024" s="15" customFormat="1" ht="15" x14ac:dyDescent="0.25">
      <c r="A5" s="13">
        <v>206</v>
      </c>
      <c r="B5" s="13" t="s">
        <v>99</v>
      </c>
      <c r="C5" s="13" t="s">
        <v>100</v>
      </c>
      <c r="D5" s="13" t="s">
        <v>55</v>
      </c>
      <c r="E5" s="13" t="s">
        <v>56</v>
      </c>
      <c r="G5" s="37">
        <v>0.44444444444444442</v>
      </c>
      <c r="H5" s="70">
        <v>2</v>
      </c>
      <c r="J5" s="30" t="s">
        <v>3</v>
      </c>
      <c r="K5" s="70">
        <v>3</v>
      </c>
      <c r="M5" s="160">
        <v>11</v>
      </c>
      <c r="N5" s="160">
        <v>13</v>
      </c>
      <c r="O5" s="93">
        <f t="shared" si="0"/>
        <v>0.84615384615384615</v>
      </c>
      <c r="P5" s="99">
        <v>2</v>
      </c>
      <c r="R5" s="168">
        <v>9</v>
      </c>
      <c r="S5" s="168">
        <v>11</v>
      </c>
      <c r="T5" s="41">
        <f t="shared" si="1"/>
        <v>0.81818181818181823</v>
      </c>
      <c r="U5" s="70">
        <f t="shared" si="2"/>
        <v>2</v>
      </c>
      <c r="W5" s="30" t="s">
        <v>3</v>
      </c>
      <c r="X5" s="70">
        <v>1</v>
      </c>
      <c r="Z5" s="131">
        <v>19803.128327530751</v>
      </c>
      <c r="AA5" s="131">
        <v>197452.79267250159</v>
      </c>
      <c r="AB5" s="93">
        <f t="shared" si="3"/>
        <v>0.10029297666291578</v>
      </c>
      <c r="AC5" s="70">
        <f t="shared" si="4"/>
        <v>3</v>
      </c>
      <c r="AE5" s="105">
        <v>78165</v>
      </c>
      <c r="AF5" s="70">
        <v>0</v>
      </c>
      <c r="AH5" s="105">
        <v>299</v>
      </c>
      <c r="AI5" s="70">
        <v>3</v>
      </c>
      <c r="AK5" s="105">
        <v>619</v>
      </c>
      <c r="AL5" s="105">
        <v>77064</v>
      </c>
      <c r="AM5" s="41">
        <f t="shared" si="5"/>
        <v>8.0322848541472015E-3</v>
      </c>
      <c r="AN5" s="70">
        <f t="shared" si="6"/>
        <v>3</v>
      </c>
      <c r="AP5" s="142">
        <v>-5.8333333333333348E-2</v>
      </c>
      <c r="AQ5" s="70">
        <v>2</v>
      </c>
      <c r="AS5" s="265"/>
      <c r="AT5" s="70">
        <v>0</v>
      </c>
      <c r="AV5" s="228">
        <f t="shared" si="7"/>
        <v>21</v>
      </c>
    </row>
    <row r="6" spans="1:1024" s="15" customFormat="1" ht="15" x14ac:dyDescent="0.25">
      <c r="A6" s="10">
        <v>206</v>
      </c>
      <c r="B6" s="10" t="s">
        <v>151</v>
      </c>
      <c r="C6" s="10" t="s">
        <v>110</v>
      </c>
      <c r="D6" s="10" t="s">
        <v>55</v>
      </c>
      <c r="E6" s="10" t="s">
        <v>56</v>
      </c>
      <c r="G6" s="16">
        <v>1</v>
      </c>
      <c r="H6" s="69">
        <v>3</v>
      </c>
      <c r="J6" s="22" t="s">
        <v>58</v>
      </c>
      <c r="K6" s="69">
        <v>3</v>
      </c>
      <c r="M6" s="269">
        <v>10</v>
      </c>
      <c r="N6" s="269">
        <v>10</v>
      </c>
      <c r="O6" s="92">
        <f t="shared" si="0"/>
        <v>1</v>
      </c>
      <c r="P6" s="98">
        <v>2</v>
      </c>
      <c r="R6" s="165">
        <v>9</v>
      </c>
      <c r="S6" s="165">
        <v>10</v>
      </c>
      <c r="T6" s="40">
        <f t="shared" si="1"/>
        <v>0.9</v>
      </c>
      <c r="U6" s="69">
        <f t="shared" si="2"/>
        <v>2</v>
      </c>
      <c r="W6" s="22" t="s">
        <v>58</v>
      </c>
      <c r="X6" s="69">
        <v>1</v>
      </c>
      <c r="Z6" s="132">
        <v>49784.024829119036</v>
      </c>
      <c r="AA6" s="130">
        <v>269929.98817080079</v>
      </c>
      <c r="AB6" s="92">
        <f t="shared" si="3"/>
        <v>0.18443310121444423</v>
      </c>
      <c r="AC6" s="69">
        <f t="shared" si="4"/>
        <v>3</v>
      </c>
      <c r="AE6" s="104">
        <v>113506</v>
      </c>
      <c r="AF6" s="69">
        <v>0</v>
      </c>
      <c r="AH6" s="104">
        <v>276</v>
      </c>
      <c r="AI6" s="69">
        <v>3</v>
      </c>
      <c r="AK6" s="104">
        <v>107397</v>
      </c>
      <c r="AL6" s="104">
        <v>107626</v>
      </c>
      <c r="AM6" s="40">
        <f t="shared" si="5"/>
        <v>0.99787226134948803</v>
      </c>
      <c r="AN6" s="69">
        <f t="shared" si="6"/>
        <v>0</v>
      </c>
      <c r="AP6" s="141">
        <v>-1.412429378531066E-2</v>
      </c>
      <c r="AQ6" s="69">
        <v>1</v>
      </c>
      <c r="AS6" s="263" t="s">
        <v>154</v>
      </c>
      <c r="AT6" s="69">
        <v>1</v>
      </c>
      <c r="AV6" s="228">
        <f t="shared" si="7"/>
        <v>19</v>
      </c>
      <c r="AMG6" s="20"/>
      <c r="AMH6" s="20"/>
      <c r="AMI6" s="20"/>
      <c r="AMJ6" s="20"/>
    </row>
    <row r="7" spans="1:1024" s="15" customFormat="1" ht="15" x14ac:dyDescent="0.25">
      <c r="A7" s="28">
        <v>206</v>
      </c>
      <c r="B7" s="28" t="s">
        <v>108</v>
      </c>
      <c r="C7" s="58" t="s">
        <v>109</v>
      </c>
      <c r="D7" s="28" t="s">
        <v>55</v>
      </c>
      <c r="E7" s="28" t="s">
        <v>56</v>
      </c>
      <c r="F7" s="29"/>
      <c r="G7" s="88">
        <v>1</v>
      </c>
      <c r="H7" s="76">
        <v>3</v>
      </c>
      <c r="I7" s="29"/>
      <c r="J7" s="60" t="s">
        <v>3</v>
      </c>
      <c r="K7" s="76">
        <v>3</v>
      </c>
      <c r="L7" s="29"/>
      <c r="M7" s="167">
        <v>10</v>
      </c>
      <c r="N7" s="167">
        <v>10</v>
      </c>
      <c r="O7" s="97">
        <f t="shared" si="0"/>
        <v>1</v>
      </c>
      <c r="P7" s="280">
        <v>2</v>
      </c>
      <c r="Q7" s="29"/>
      <c r="R7" s="170">
        <v>7</v>
      </c>
      <c r="S7" s="170">
        <v>10</v>
      </c>
      <c r="T7" s="64">
        <f t="shared" si="1"/>
        <v>0.7</v>
      </c>
      <c r="U7" s="76">
        <f t="shared" si="2"/>
        <v>2</v>
      </c>
      <c r="V7" s="29"/>
      <c r="W7" s="60" t="s">
        <v>3</v>
      </c>
      <c r="X7" s="76">
        <v>1</v>
      </c>
      <c r="Y7" s="29"/>
      <c r="Z7" s="138">
        <v>116702.95130724029</v>
      </c>
      <c r="AA7" s="138">
        <v>195492.01069281506</v>
      </c>
      <c r="AB7" s="97">
        <f t="shared" si="3"/>
        <v>0.59697043829898822</v>
      </c>
      <c r="AC7" s="76">
        <f t="shared" si="4"/>
        <v>3</v>
      </c>
      <c r="AD7" s="29"/>
      <c r="AE7" s="114">
        <v>110028</v>
      </c>
      <c r="AF7" s="76">
        <v>0</v>
      </c>
      <c r="AG7" s="29"/>
      <c r="AH7" s="114">
        <v>283</v>
      </c>
      <c r="AI7" s="76">
        <v>3</v>
      </c>
      <c r="AJ7" s="29"/>
      <c r="AK7" s="114">
        <v>104783</v>
      </c>
      <c r="AL7" s="114">
        <v>108585</v>
      </c>
      <c r="AM7" s="64">
        <f t="shared" si="5"/>
        <v>0.96498595570290557</v>
      </c>
      <c r="AN7" s="76">
        <f t="shared" si="6"/>
        <v>0</v>
      </c>
      <c r="AO7" s="29"/>
      <c r="AP7" s="145">
        <v>-3.9548022598870136E-2</v>
      </c>
      <c r="AQ7" s="76">
        <v>1</v>
      </c>
      <c r="AR7" s="29"/>
      <c r="AS7" s="266"/>
      <c r="AT7" s="76">
        <v>0</v>
      </c>
      <c r="AU7" s="29"/>
      <c r="AV7" s="228">
        <f t="shared" si="7"/>
        <v>18</v>
      </c>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row>
    <row r="8" spans="1:1024" s="15" customFormat="1" ht="15" x14ac:dyDescent="0.25">
      <c r="A8" s="10">
        <v>206</v>
      </c>
      <c r="B8" s="10" t="s">
        <v>95</v>
      </c>
      <c r="C8" s="10" t="s">
        <v>96</v>
      </c>
      <c r="D8" s="10" t="s">
        <v>55</v>
      </c>
      <c r="E8" s="10" t="s">
        <v>56</v>
      </c>
      <c r="G8" s="16">
        <v>0.6</v>
      </c>
      <c r="H8" s="69">
        <v>3</v>
      </c>
      <c r="J8" s="22" t="s">
        <v>3</v>
      </c>
      <c r="K8" s="69">
        <v>3</v>
      </c>
      <c r="M8" s="159">
        <v>16</v>
      </c>
      <c r="N8" s="159">
        <v>19</v>
      </c>
      <c r="O8" s="92">
        <f t="shared" si="0"/>
        <v>0.84210526315789469</v>
      </c>
      <c r="P8" s="98">
        <v>2</v>
      </c>
      <c r="R8" s="165">
        <v>15</v>
      </c>
      <c r="S8" s="165">
        <v>16</v>
      </c>
      <c r="T8" s="40">
        <f t="shared" si="1"/>
        <v>0.9375</v>
      </c>
      <c r="U8" s="69">
        <f t="shared" si="2"/>
        <v>2</v>
      </c>
      <c r="W8" s="22" t="s">
        <v>3</v>
      </c>
      <c r="X8" s="69">
        <v>1</v>
      </c>
      <c r="Z8" s="130">
        <v>62225.522328683466</v>
      </c>
      <c r="AA8" s="130">
        <v>382947.59867109655</v>
      </c>
      <c r="AB8" s="92">
        <f t="shared" si="3"/>
        <v>0.16249095840950109</v>
      </c>
      <c r="AC8" s="69">
        <f t="shared" si="4"/>
        <v>3</v>
      </c>
      <c r="AE8" s="104">
        <v>163800</v>
      </c>
      <c r="AF8" s="69">
        <v>0</v>
      </c>
      <c r="AH8" s="104">
        <v>266</v>
      </c>
      <c r="AI8" s="69">
        <v>3</v>
      </c>
      <c r="AK8" s="104">
        <v>160028</v>
      </c>
      <c r="AL8" s="104">
        <v>160134</v>
      </c>
      <c r="AM8" s="40">
        <f t="shared" si="5"/>
        <v>0.99933805437945722</v>
      </c>
      <c r="AN8" s="69">
        <f t="shared" si="6"/>
        <v>0</v>
      </c>
      <c r="AP8" s="141">
        <v>-3.3333333333333326E-2</v>
      </c>
      <c r="AQ8" s="69">
        <v>1</v>
      </c>
      <c r="AS8" s="263"/>
      <c r="AT8" s="69">
        <v>0</v>
      </c>
      <c r="AV8" s="228">
        <f t="shared" si="7"/>
        <v>18</v>
      </c>
    </row>
    <row r="9" spans="1:1024" s="15" customFormat="1" ht="15" x14ac:dyDescent="0.25">
      <c r="A9" s="10">
        <v>206</v>
      </c>
      <c r="B9" s="10" t="s">
        <v>147</v>
      </c>
      <c r="C9" s="10" t="s">
        <v>57</v>
      </c>
      <c r="D9" s="10" t="s">
        <v>55</v>
      </c>
      <c r="E9" s="10" t="s">
        <v>56</v>
      </c>
      <c r="G9" s="16">
        <v>1</v>
      </c>
      <c r="H9" s="69">
        <v>3</v>
      </c>
      <c r="J9" s="62" t="s">
        <v>58</v>
      </c>
      <c r="K9" s="73">
        <v>3</v>
      </c>
      <c r="M9" s="22">
        <v>7</v>
      </c>
      <c r="N9" s="22">
        <v>8</v>
      </c>
      <c r="O9" s="171">
        <f t="shared" si="0"/>
        <v>0.875</v>
      </c>
      <c r="P9" s="85">
        <v>2</v>
      </c>
      <c r="R9" s="165">
        <v>5</v>
      </c>
      <c r="S9" s="165">
        <v>7</v>
      </c>
      <c r="T9" s="40">
        <f t="shared" si="1"/>
        <v>0.7142857142857143</v>
      </c>
      <c r="U9" s="69">
        <f t="shared" si="2"/>
        <v>2</v>
      </c>
      <c r="W9" s="22" t="s">
        <v>4</v>
      </c>
      <c r="X9" s="69">
        <v>0</v>
      </c>
      <c r="Z9" s="130">
        <v>41669.708235994913</v>
      </c>
      <c r="AA9" s="130">
        <v>339624.97176393395</v>
      </c>
      <c r="AB9" s="172">
        <f t="shared" si="3"/>
        <v>0.12269329908095991</v>
      </c>
      <c r="AC9" s="69">
        <f t="shared" si="4"/>
        <v>3</v>
      </c>
      <c r="AE9" s="104">
        <v>113837</v>
      </c>
      <c r="AF9" s="69">
        <v>0</v>
      </c>
      <c r="AH9" s="104">
        <v>194</v>
      </c>
      <c r="AI9" s="69">
        <v>2</v>
      </c>
      <c r="AK9" s="104">
        <v>2418</v>
      </c>
      <c r="AL9" s="104">
        <v>88400</v>
      </c>
      <c r="AM9" s="171">
        <f t="shared" si="5"/>
        <v>2.7352941176470587E-2</v>
      </c>
      <c r="AN9" s="69">
        <f t="shared" si="6"/>
        <v>3</v>
      </c>
      <c r="AP9" s="141">
        <v>1.9444444444444375E-2</v>
      </c>
      <c r="AQ9" s="69">
        <v>0</v>
      </c>
      <c r="AS9" s="263" t="s">
        <v>153</v>
      </c>
      <c r="AT9" s="69">
        <v>-1</v>
      </c>
      <c r="AV9" s="228">
        <f t="shared" si="7"/>
        <v>17</v>
      </c>
    </row>
    <row r="10" spans="1:1024" s="15" customFormat="1" ht="15" x14ac:dyDescent="0.25">
      <c r="A10" s="10">
        <v>206</v>
      </c>
      <c r="B10" s="186" t="s">
        <v>59</v>
      </c>
      <c r="C10" s="10" t="s">
        <v>60</v>
      </c>
      <c r="D10" s="10" t="s">
        <v>55</v>
      </c>
      <c r="E10" s="10" t="s">
        <v>56</v>
      </c>
      <c r="G10" s="16">
        <v>1</v>
      </c>
      <c r="H10" s="69">
        <v>3</v>
      </c>
      <c r="J10" s="62" t="s">
        <v>3</v>
      </c>
      <c r="K10" s="73">
        <v>3</v>
      </c>
      <c r="M10" s="159">
        <v>28</v>
      </c>
      <c r="N10" s="159">
        <v>30</v>
      </c>
      <c r="O10" s="92">
        <f t="shared" si="0"/>
        <v>0.93333333333333335</v>
      </c>
      <c r="P10" s="98">
        <v>2</v>
      </c>
      <c r="R10" s="165">
        <v>17</v>
      </c>
      <c r="S10" s="165">
        <v>28</v>
      </c>
      <c r="T10" s="40">
        <f t="shared" si="1"/>
        <v>0.6071428571428571</v>
      </c>
      <c r="U10" s="69">
        <f t="shared" si="2"/>
        <v>2</v>
      </c>
      <c r="W10" s="22" t="s">
        <v>4</v>
      </c>
      <c r="X10" s="69">
        <v>0</v>
      </c>
      <c r="Z10" s="130">
        <v>89766.140321412706</v>
      </c>
      <c r="AA10" s="130">
        <v>365565.93067850679</v>
      </c>
      <c r="AB10" s="172">
        <f t="shared" si="3"/>
        <v>0.24555390091960352</v>
      </c>
      <c r="AC10" s="69">
        <f t="shared" si="4"/>
        <v>3</v>
      </c>
      <c r="AE10" s="104">
        <v>122246</v>
      </c>
      <c r="AF10" s="69">
        <v>0</v>
      </c>
      <c r="AH10" s="104">
        <v>276</v>
      </c>
      <c r="AI10" s="69">
        <v>3</v>
      </c>
      <c r="AK10" s="104">
        <v>117975</v>
      </c>
      <c r="AL10" s="104">
        <v>119427</v>
      </c>
      <c r="AM10" s="171">
        <f t="shared" si="5"/>
        <v>0.9878419452887538</v>
      </c>
      <c r="AN10" s="69">
        <f t="shared" si="6"/>
        <v>0</v>
      </c>
      <c r="AP10" s="141">
        <v>-3.6011080332409962E-2</v>
      </c>
      <c r="AQ10" s="69">
        <v>1</v>
      </c>
      <c r="AS10" s="263"/>
      <c r="AT10" s="69">
        <v>0</v>
      </c>
      <c r="AV10" s="228">
        <f t="shared" si="7"/>
        <v>17</v>
      </c>
    </row>
    <row r="11" spans="1:1024" s="19" customFormat="1" ht="15" x14ac:dyDescent="0.25">
      <c r="A11" s="57">
        <v>206</v>
      </c>
      <c r="B11" s="275" t="s">
        <v>63</v>
      </c>
      <c r="C11" s="57" t="s">
        <v>64</v>
      </c>
      <c r="D11" s="57" t="s">
        <v>55</v>
      </c>
      <c r="E11" s="57" t="s">
        <v>56</v>
      </c>
      <c r="F11" s="15"/>
      <c r="G11" s="277">
        <v>1</v>
      </c>
      <c r="H11" s="73">
        <v>3</v>
      </c>
      <c r="I11" s="15"/>
      <c r="J11" s="62" t="s">
        <v>58</v>
      </c>
      <c r="K11" s="73">
        <v>3</v>
      </c>
      <c r="L11" s="15"/>
      <c r="M11" s="278">
        <v>11</v>
      </c>
      <c r="N11" s="278">
        <v>12</v>
      </c>
      <c r="O11" s="279">
        <f t="shared" si="0"/>
        <v>0.91666666666666663</v>
      </c>
      <c r="P11" s="100">
        <v>2</v>
      </c>
      <c r="Q11" s="15"/>
      <c r="R11" s="281">
        <v>6</v>
      </c>
      <c r="S11" s="281">
        <v>11</v>
      </c>
      <c r="T11" s="282">
        <f t="shared" si="1"/>
        <v>0.54545454545454541</v>
      </c>
      <c r="U11" s="73">
        <f t="shared" si="2"/>
        <v>2</v>
      </c>
      <c r="V11" s="15"/>
      <c r="W11" s="62" t="s">
        <v>58</v>
      </c>
      <c r="X11" s="73">
        <v>1</v>
      </c>
      <c r="Y11" s="15"/>
      <c r="Z11" s="130">
        <v>27084.831887324341</v>
      </c>
      <c r="AA11" s="130">
        <v>227538.55811274689</v>
      </c>
      <c r="AB11" s="284">
        <f t="shared" si="3"/>
        <v>0.11903403147128859</v>
      </c>
      <c r="AC11" s="73">
        <f t="shared" si="4"/>
        <v>3</v>
      </c>
      <c r="AD11" s="15"/>
      <c r="AE11" s="104">
        <v>94308</v>
      </c>
      <c r="AF11" s="73">
        <v>0</v>
      </c>
      <c r="AG11" s="59"/>
      <c r="AH11" s="115">
        <v>267</v>
      </c>
      <c r="AI11" s="73">
        <v>3</v>
      </c>
      <c r="AJ11" s="59"/>
      <c r="AK11" s="115">
        <v>88454</v>
      </c>
      <c r="AL11" s="115">
        <v>88517</v>
      </c>
      <c r="AM11" s="286">
        <f t="shared" si="5"/>
        <v>0.99928827230927397</v>
      </c>
      <c r="AN11" s="73">
        <f t="shared" si="6"/>
        <v>0</v>
      </c>
      <c r="AO11" s="59"/>
      <c r="AP11" s="288">
        <v>5.3672316384180796E-2</v>
      </c>
      <c r="AQ11" s="73">
        <v>0</v>
      </c>
      <c r="AR11" s="59"/>
      <c r="AS11" s="290"/>
      <c r="AT11" s="291">
        <v>0</v>
      </c>
      <c r="AU11" s="15"/>
      <c r="AV11" s="228">
        <f t="shared" si="7"/>
        <v>17</v>
      </c>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row>
    <row r="12" spans="1:1024" s="20" customFormat="1" ht="15" x14ac:dyDescent="0.25">
      <c r="A12" s="18">
        <v>206</v>
      </c>
      <c r="B12" s="18" t="s">
        <v>65</v>
      </c>
      <c r="C12" s="10" t="s">
        <v>67</v>
      </c>
      <c r="D12" s="18" t="s">
        <v>55</v>
      </c>
      <c r="E12" s="10" t="s">
        <v>56</v>
      </c>
      <c r="F12" s="15"/>
      <c r="G12" s="16">
        <v>1</v>
      </c>
      <c r="H12" s="69">
        <v>3</v>
      </c>
      <c r="I12" s="15"/>
      <c r="J12" s="22" t="s">
        <v>3</v>
      </c>
      <c r="K12" s="69">
        <v>3</v>
      </c>
      <c r="L12" s="15"/>
      <c r="M12" s="159">
        <v>10</v>
      </c>
      <c r="N12" s="159">
        <v>10</v>
      </c>
      <c r="O12" s="92">
        <f t="shared" si="0"/>
        <v>1</v>
      </c>
      <c r="P12" s="98">
        <v>2</v>
      </c>
      <c r="Q12" s="15"/>
      <c r="R12" s="165">
        <v>7</v>
      </c>
      <c r="S12" s="165">
        <v>10</v>
      </c>
      <c r="T12" s="40">
        <f t="shared" si="1"/>
        <v>0.7</v>
      </c>
      <c r="U12" s="69">
        <f t="shared" si="2"/>
        <v>2</v>
      </c>
      <c r="V12" s="15"/>
      <c r="W12" s="22" t="s">
        <v>3</v>
      </c>
      <c r="X12" s="69">
        <v>1</v>
      </c>
      <c r="Y12" s="15"/>
      <c r="Z12" s="132">
        <v>2049.7366757091659</v>
      </c>
      <c r="AA12" s="130">
        <v>139969.81732431226</v>
      </c>
      <c r="AB12" s="92">
        <f t="shared" si="3"/>
        <v>1.4644133391700396E-2</v>
      </c>
      <c r="AC12" s="69">
        <f t="shared" si="4"/>
        <v>0</v>
      </c>
      <c r="AD12" s="15"/>
      <c r="AE12" s="104">
        <v>53388</v>
      </c>
      <c r="AF12" s="69">
        <v>-1</v>
      </c>
      <c r="AG12" s="15"/>
      <c r="AH12" s="104">
        <v>264</v>
      </c>
      <c r="AI12" s="69">
        <v>3</v>
      </c>
      <c r="AJ12" s="15"/>
      <c r="AK12" s="106">
        <v>12872</v>
      </c>
      <c r="AL12" s="106">
        <v>49908</v>
      </c>
      <c r="AM12" s="40">
        <f t="shared" si="5"/>
        <v>0.25791456279554381</v>
      </c>
      <c r="AN12" s="69">
        <f t="shared" si="6"/>
        <v>1</v>
      </c>
      <c r="AO12" s="15"/>
      <c r="AP12" s="141">
        <v>-5.3672316384180796E-2</v>
      </c>
      <c r="AQ12" s="69">
        <v>2</v>
      </c>
      <c r="AR12" s="15"/>
      <c r="AS12" s="263"/>
      <c r="AT12" s="69">
        <v>0</v>
      </c>
      <c r="AU12" s="15"/>
      <c r="AV12" s="228">
        <f t="shared" si="7"/>
        <v>17</v>
      </c>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row>
    <row r="13" spans="1:1024" s="15" customFormat="1" ht="15" x14ac:dyDescent="0.25">
      <c r="A13" s="56">
        <v>206</v>
      </c>
      <c r="B13" s="56" t="s">
        <v>149</v>
      </c>
      <c r="C13" s="276" t="s">
        <v>68</v>
      </c>
      <c r="D13" s="56" t="s">
        <v>55</v>
      </c>
      <c r="E13" s="56" t="s">
        <v>56</v>
      </c>
      <c r="F13" s="19"/>
      <c r="G13" s="176">
        <v>1</v>
      </c>
      <c r="H13" s="72">
        <v>3</v>
      </c>
      <c r="I13" s="50"/>
      <c r="J13" s="238" t="s">
        <v>3</v>
      </c>
      <c r="K13" s="237">
        <v>3</v>
      </c>
      <c r="L13" s="50"/>
      <c r="M13" s="162">
        <v>6</v>
      </c>
      <c r="N13" s="162">
        <v>11</v>
      </c>
      <c r="O13" s="94">
        <f t="shared" si="0"/>
        <v>0.54545454545454541</v>
      </c>
      <c r="P13" s="101">
        <v>0</v>
      </c>
      <c r="Q13" s="50"/>
      <c r="R13" s="162">
        <v>2</v>
      </c>
      <c r="S13" s="162">
        <v>6</v>
      </c>
      <c r="T13" s="176">
        <f t="shared" si="1"/>
        <v>0.33333333333333331</v>
      </c>
      <c r="U13" s="237">
        <f t="shared" si="2"/>
        <v>1</v>
      </c>
      <c r="V13" s="50"/>
      <c r="W13" s="61" t="s">
        <v>58</v>
      </c>
      <c r="X13" s="72">
        <v>1</v>
      </c>
      <c r="Y13" s="19"/>
      <c r="Z13" s="133">
        <v>12093.851592646999</v>
      </c>
      <c r="AA13" s="133">
        <v>120898.32040736041</v>
      </c>
      <c r="AB13" s="283">
        <f t="shared" si="3"/>
        <v>0.10003324737595538</v>
      </c>
      <c r="AC13" s="129">
        <f t="shared" si="4"/>
        <v>3</v>
      </c>
      <c r="AD13" s="19"/>
      <c r="AE13" s="111">
        <v>46884</v>
      </c>
      <c r="AF13" s="285">
        <v>-1</v>
      </c>
      <c r="AG13" s="50"/>
      <c r="AH13" s="116">
        <v>296</v>
      </c>
      <c r="AI13" s="78">
        <v>3</v>
      </c>
      <c r="AJ13" s="19"/>
      <c r="AK13" s="116">
        <v>856</v>
      </c>
      <c r="AL13" s="116">
        <v>46297</v>
      </c>
      <c r="AM13" s="176">
        <f t="shared" si="5"/>
        <v>1.8489318962351772E-2</v>
      </c>
      <c r="AN13" s="72">
        <f t="shared" si="6"/>
        <v>3</v>
      </c>
      <c r="AO13" s="50"/>
      <c r="AP13" s="287">
        <v>6.2146892655367214E-2</v>
      </c>
      <c r="AQ13" s="72">
        <v>0</v>
      </c>
      <c r="AR13" s="50"/>
      <c r="AS13" s="289"/>
      <c r="AT13" s="78">
        <v>0</v>
      </c>
      <c r="AU13" s="19"/>
      <c r="AV13" s="228">
        <f t="shared" si="7"/>
        <v>17</v>
      </c>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row>
    <row r="14" spans="1:1024" s="15" customFormat="1" ht="15" x14ac:dyDescent="0.25">
      <c r="A14" s="10">
        <v>206</v>
      </c>
      <c r="B14" s="10" t="s">
        <v>152</v>
      </c>
      <c r="C14" s="55" t="s">
        <v>73</v>
      </c>
      <c r="D14" s="10" t="s">
        <v>55</v>
      </c>
      <c r="E14" s="10" t="s">
        <v>56</v>
      </c>
      <c r="G14" s="16">
        <v>1</v>
      </c>
      <c r="H14" s="69">
        <v>3</v>
      </c>
      <c r="J14" s="22" t="s">
        <v>3</v>
      </c>
      <c r="K14" s="69">
        <v>3</v>
      </c>
      <c r="M14" s="159">
        <v>9</v>
      </c>
      <c r="N14" s="159">
        <v>11</v>
      </c>
      <c r="O14" s="92">
        <f t="shared" si="0"/>
        <v>0.81818181818181823</v>
      </c>
      <c r="P14" s="98">
        <v>2</v>
      </c>
      <c r="R14" s="165">
        <v>9</v>
      </c>
      <c r="S14" s="165">
        <v>9</v>
      </c>
      <c r="T14" s="40">
        <f t="shared" si="1"/>
        <v>1</v>
      </c>
      <c r="U14" s="69">
        <f t="shared" si="2"/>
        <v>2</v>
      </c>
      <c r="W14" s="22" t="s">
        <v>3</v>
      </c>
      <c r="X14" s="69">
        <v>1</v>
      </c>
      <c r="Z14" s="130">
        <v>4194.9687112232023</v>
      </c>
      <c r="AA14" s="130">
        <v>25221.971288776822</v>
      </c>
      <c r="AB14" s="92">
        <f t="shared" si="3"/>
        <v>0.16632200010035947</v>
      </c>
      <c r="AC14" s="69">
        <f t="shared" si="4"/>
        <v>3</v>
      </c>
      <c r="AE14" s="104">
        <v>10226</v>
      </c>
      <c r="AF14" s="69">
        <v>-1</v>
      </c>
      <c r="AG14" s="268"/>
      <c r="AH14" s="104">
        <v>273</v>
      </c>
      <c r="AI14" s="69">
        <v>3</v>
      </c>
      <c r="AJ14" s="268"/>
      <c r="AK14" s="104">
        <v>9783</v>
      </c>
      <c r="AL14" s="104">
        <v>10042</v>
      </c>
      <c r="AM14" s="40">
        <f t="shared" si="5"/>
        <v>0.97420832503485366</v>
      </c>
      <c r="AN14" s="69">
        <f t="shared" si="6"/>
        <v>0</v>
      </c>
      <c r="AO14" s="268"/>
      <c r="AP14" s="141">
        <v>5.2777777777777812E-2</v>
      </c>
      <c r="AQ14" s="69">
        <v>0</v>
      </c>
      <c r="AS14" s="263"/>
      <c r="AT14" s="69">
        <v>0</v>
      </c>
      <c r="AV14" s="228">
        <f t="shared" si="7"/>
        <v>17</v>
      </c>
    </row>
    <row r="15" spans="1:1024" s="15" customFormat="1" ht="15" x14ac:dyDescent="0.25">
      <c r="A15" s="10">
        <v>206</v>
      </c>
      <c r="B15" s="10" t="s">
        <v>77</v>
      </c>
      <c r="C15" s="10" t="s">
        <v>78</v>
      </c>
      <c r="D15" s="10" t="s">
        <v>55</v>
      </c>
      <c r="E15" s="10" t="s">
        <v>56</v>
      </c>
      <c r="G15" s="16">
        <v>0.5</v>
      </c>
      <c r="H15" s="69">
        <v>2</v>
      </c>
      <c r="J15" s="22" t="s">
        <v>3</v>
      </c>
      <c r="K15" s="69">
        <v>3</v>
      </c>
      <c r="M15" s="159">
        <v>16</v>
      </c>
      <c r="N15" s="159">
        <v>16</v>
      </c>
      <c r="O15" s="92">
        <f t="shared" si="0"/>
        <v>1</v>
      </c>
      <c r="P15" s="98">
        <v>2</v>
      </c>
      <c r="R15" s="165">
        <v>13</v>
      </c>
      <c r="S15" s="165">
        <v>16</v>
      </c>
      <c r="T15" s="40">
        <f t="shared" si="1"/>
        <v>0.8125</v>
      </c>
      <c r="U15" s="69">
        <f t="shared" si="2"/>
        <v>2</v>
      </c>
      <c r="W15" s="22" t="s">
        <v>4</v>
      </c>
      <c r="X15" s="69">
        <v>0</v>
      </c>
      <c r="Z15" s="130">
        <v>31613.452701652073</v>
      </c>
      <c r="AA15" s="135">
        <v>654378.65929860587</v>
      </c>
      <c r="AB15" s="172">
        <f t="shared" si="3"/>
        <v>4.831064132735758E-2</v>
      </c>
      <c r="AC15" s="69">
        <f t="shared" si="4"/>
        <v>1</v>
      </c>
      <c r="AE15" s="104">
        <v>247689</v>
      </c>
      <c r="AF15" s="69">
        <v>1</v>
      </c>
      <c r="AH15" s="104">
        <v>245</v>
      </c>
      <c r="AI15" s="69">
        <v>3</v>
      </c>
      <c r="AK15" s="104">
        <v>8092</v>
      </c>
      <c r="AL15" s="104">
        <v>243708</v>
      </c>
      <c r="AM15" s="40">
        <f t="shared" si="5"/>
        <v>3.3203669965696653E-2</v>
      </c>
      <c r="AN15" s="69">
        <f t="shared" si="6"/>
        <v>3</v>
      </c>
      <c r="AP15" s="141">
        <v>-5.6497175141243527E-3</v>
      </c>
      <c r="AQ15" s="69">
        <v>1</v>
      </c>
      <c r="AS15" s="263"/>
      <c r="AT15" s="69">
        <v>0</v>
      </c>
      <c r="AV15" s="228">
        <f t="shared" si="7"/>
        <v>17</v>
      </c>
    </row>
    <row r="16" spans="1:1024" s="15" customFormat="1" ht="15" x14ac:dyDescent="0.25">
      <c r="A16" s="255">
        <v>206</v>
      </c>
      <c r="B16" s="255" t="s">
        <v>148</v>
      </c>
      <c r="C16" s="255" t="s">
        <v>62</v>
      </c>
      <c r="D16" s="10" t="s">
        <v>55</v>
      </c>
      <c r="E16" s="10" t="s">
        <v>56</v>
      </c>
      <c r="G16" s="16">
        <v>0.7142857142857143</v>
      </c>
      <c r="H16" s="69">
        <v>3</v>
      </c>
      <c r="J16" s="22" t="s">
        <v>3</v>
      </c>
      <c r="K16" s="69">
        <v>3</v>
      </c>
      <c r="M16" s="159">
        <v>4</v>
      </c>
      <c r="N16" s="159">
        <v>6</v>
      </c>
      <c r="O16" s="92">
        <f t="shared" si="0"/>
        <v>0.66666666666666663</v>
      </c>
      <c r="P16" s="98">
        <v>0</v>
      </c>
      <c r="R16" s="254">
        <v>5</v>
      </c>
      <c r="S16" s="254">
        <v>4</v>
      </c>
      <c r="T16" s="242">
        <f t="shared" si="1"/>
        <v>1.25</v>
      </c>
      <c r="U16" s="247"/>
      <c r="W16" s="22" t="s">
        <v>3</v>
      </c>
      <c r="X16" s="69">
        <v>1</v>
      </c>
      <c r="Z16" s="130">
        <v>6419.8615621549397</v>
      </c>
      <c r="AA16" s="130">
        <v>100988.02043784542</v>
      </c>
      <c r="AB16" s="172">
        <f t="shared" si="3"/>
        <v>6.3570525833865008E-2</v>
      </c>
      <c r="AC16" s="69">
        <f t="shared" si="4"/>
        <v>2</v>
      </c>
      <c r="AE16" s="104">
        <v>48266</v>
      </c>
      <c r="AF16" s="69">
        <v>-1</v>
      </c>
      <c r="AH16" s="104">
        <v>232</v>
      </c>
      <c r="AI16" s="69">
        <v>3</v>
      </c>
      <c r="AK16" s="104">
        <v>949</v>
      </c>
      <c r="AL16" s="104">
        <v>44652</v>
      </c>
      <c r="AM16" s="171">
        <f t="shared" si="5"/>
        <v>2.1253247334945803E-2</v>
      </c>
      <c r="AN16" s="69">
        <f t="shared" si="6"/>
        <v>3</v>
      </c>
      <c r="AP16" s="141">
        <v>-2.5423728813559254E-2</v>
      </c>
      <c r="AQ16" s="69">
        <v>1</v>
      </c>
      <c r="AS16" s="263"/>
      <c r="AT16" s="69">
        <v>0</v>
      </c>
      <c r="AV16" s="228">
        <f t="shared" si="7"/>
        <v>16</v>
      </c>
    </row>
    <row r="17" spans="1:1020" s="15" customFormat="1" ht="15" x14ac:dyDescent="0.25">
      <c r="A17" s="10">
        <v>206</v>
      </c>
      <c r="B17" s="10" t="s">
        <v>51</v>
      </c>
      <c r="C17" s="10" t="s">
        <v>52</v>
      </c>
      <c r="D17" s="10" t="s">
        <v>55</v>
      </c>
      <c r="E17" s="10" t="s">
        <v>56</v>
      </c>
      <c r="G17" s="40">
        <v>0.66666666666666663</v>
      </c>
      <c r="H17" s="69">
        <v>3</v>
      </c>
      <c r="J17" s="191" t="s">
        <v>3</v>
      </c>
      <c r="K17" s="69">
        <v>3</v>
      </c>
      <c r="M17" s="159">
        <v>14</v>
      </c>
      <c r="N17" s="159">
        <v>15</v>
      </c>
      <c r="O17" s="92">
        <f t="shared" si="0"/>
        <v>0.93333333333333335</v>
      </c>
      <c r="P17" s="98">
        <v>2</v>
      </c>
      <c r="R17" s="165">
        <v>12</v>
      </c>
      <c r="S17" s="165">
        <v>14</v>
      </c>
      <c r="T17" s="40">
        <f t="shared" si="1"/>
        <v>0.8571428571428571</v>
      </c>
      <c r="U17" s="69">
        <f t="shared" ref="U17:U26" si="8">IF(T17&gt;0,IF(T17&gt;0.5,2,IF(T17&gt;0.2,1,0)),"")</f>
        <v>2</v>
      </c>
      <c r="W17" s="22" t="s">
        <v>3</v>
      </c>
      <c r="X17" s="69">
        <v>1</v>
      </c>
      <c r="Z17" s="130">
        <v>32021.644682449987</v>
      </c>
      <c r="AA17" s="130">
        <v>539775.78531744529</v>
      </c>
      <c r="AB17" s="92">
        <f t="shared" si="3"/>
        <v>5.9323974052703884E-2</v>
      </c>
      <c r="AC17" s="69">
        <f t="shared" si="4"/>
        <v>2</v>
      </c>
      <c r="AE17" s="104">
        <v>191768</v>
      </c>
      <c r="AF17" s="69">
        <v>0</v>
      </c>
      <c r="AH17" s="104">
        <v>292</v>
      </c>
      <c r="AI17" s="69">
        <v>3</v>
      </c>
      <c r="AK17" s="104">
        <v>98595</v>
      </c>
      <c r="AL17" s="104">
        <v>183357</v>
      </c>
      <c r="AM17" s="40">
        <f t="shared" si="5"/>
        <v>0.53772149413439352</v>
      </c>
      <c r="AN17" s="69">
        <f t="shared" si="6"/>
        <v>0</v>
      </c>
      <c r="AP17" s="141">
        <v>7.2022160664819923E-2</v>
      </c>
      <c r="AQ17" s="69">
        <v>0</v>
      </c>
      <c r="AS17" s="263"/>
      <c r="AT17" s="69">
        <v>0</v>
      </c>
      <c r="AV17" s="228">
        <f t="shared" si="7"/>
        <v>16</v>
      </c>
    </row>
    <row r="18" spans="1:1020" s="15" customFormat="1" ht="15" x14ac:dyDescent="0.25">
      <c r="A18" s="10">
        <v>206</v>
      </c>
      <c r="B18" s="18" t="s">
        <v>53</v>
      </c>
      <c r="C18" s="10" t="s">
        <v>54</v>
      </c>
      <c r="D18" s="10" t="s">
        <v>55</v>
      </c>
      <c r="E18" s="10" t="s">
        <v>56</v>
      </c>
      <c r="G18" s="16">
        <v>1</v>
      </c>
      <c r="H18" s="69">
        <v>3</v>
      </c>
      <c r="J18" s="22" t="s">
        <v>3</v>
      </c>
      <c r="K18" s="69">
        <v>3</v>
      </c>
      <c r="M18" s="159">
        <v>2.38</v>
      </c>
      <c r="N18" s="159">
        <v>5.38</v>
      </c>
      <c r="O18" s="92">
        <f t="shared" si="0"/>
        <v>0.44237918215613381</v>
      </c>
      <c r="P18" s="98">
        <v>0</v>
      </c>
      <c r="R18" s="165">
        <v>4</v>
      </c>
      <c r="S18" s="165">
        <v>4</v>
      </c>
      <c r="T18" s="40">
        <f t="shared" si="1"/>
        <v>1</v>
      </c>
      <c r="U18" s="69">
        <f t="shared" si="8"/>
        <v>2</v>
      </c>
      <c r="W18" s="22" t="s">
        <v>4</v>
      </c>
      <c r="X18" s="69">
        <v>0</v>
      </c>
      <c r="Z18" s="130">
        <v>3711.2707690093666</v>
      </c>
      <c r="AA18" s="130">
        <v>139202.50123100492</v>
      </c>
      <c r="AB18" s="92">
        <f t="shared" si="3"/>
        <v>2.6660948877998653E-2</v>
      </c>
      <c r="AC18" s="69">
        <f t="shared" si="4"/>
        <v>1</v>
      </c>
      <c r="AE18" s="104">
        <v>51563</v>
      </c>
      <c r="AF18" s="69">
        <v>-1</v>
      </c>
      <c r="AH18" s="104">
        <v>190</v>
      </c>
      <c r="AI18" s="69">
        <v>2</v>
      </c>
      <c r="AK18" s="104">
        <v>388</v>
      </c>
      <c r="AL18" s="104">
        <v>50771</v>
      </c>
      <c r="AM18" s="40">
        <f t="shared" si="5"/>
        <v>7.6421579247995903E-3</v>
      </c>
      <c r="AN18" s="69">
        <f t="shared" si="6"/>
        <v>3</v>
      </c>
      <c r="AP18" s="141">
        <v>-5.6497175141242972E-2</v>
      </c>
      <c r="AQ18" s="69">
        <v>2</v>
      </c>
      <c r="AS18" s="263"/>
      <c r="AT18" s="69">
        <v>0</v>
      </c>
      <c r="AV18" s="228">
        <f t="shared" si="7"/>
        <v>16</v>
      </c>
    </row>
    <row r="19" spans="1:1020" s="15" customFormat="1" ht="15" x14ac:dyDescent="0.25">
      <c r="A19" s="10">
        <v>206</v>
      </c>
      <c r="B19" s="10" t="s">
        <v>79</v>
      </c>
      <c r="C19" s="10" t="s">
        <v>80</v>
      </c>
      <c r="D19" s="10" t="s">
        <v>55</v>
      </c>
      <c r="E19" s="10" t="s">
        <v>56</v>
      </c>
      <c r="G19" s="16">
        <v>0</v>
      </c>
      <c r="H19" s="69">
        <v>-1</v>
      </c>
      <c r="J19" s="22" t="s">
        <v>3</v>
      </c>
      <c r="K19" s="69">
        <v>3</v>
      </c>
      <c r="M19" s="159">
        <v>30</v>
      </c>
      <c r="N19" s="159">
        <v>34</v>
      </c>
      <c r="O19" s="92">
        <f t="shared" si="0"/>
        <v>0.88235294117647056</v>
      </c>
      <c r="P19" s="98">
        <v>2</v>
      </c>
      <c r="R19" s="165">
        <v>30</v>
      </c>
      <c r="S19" s="165">
        <v>40</v>
      </c>
      <c r="T19" s="40">
        <f t="shared" si="1"/>
        <v>0.75</v>
      </c>
      <c r="U19" s="69">
        <f t="shared" si="8"/>
        <v>2</v>
      </c>
      <c r="W19" s="22" t="s">
        <v>3</v>
      </c>
      <c r="X19" s="69">
        <v>1</v>
      </c>
      <c r="Z19" s="130">
        <v>263986.44486485096</v>
      </c>
      <c r="AA19" s="130">
        <v>1659452.7651337658</v>
      </c>
      <c r="AB19" s="92">
        <f t="shared" si="3"/>
        <v>0.15908042121558758</v>
      </c>
      <c r="AC19" s="69">
        <f t="shared" si="4"/>
        <v>3</v>
      </c>
      <c r="AE19" s="104">
        <v>568574</v>
      </c>
      <c r="AF19" s="69">
        <v>3</v>
      </c>
      <c r="AH19" s="104">
        <v>278</v>
      </c>
      <c r="AI19" s="69">
        <v>3</v>
      </c>
      <c r="AK19" s="104">
        <v>19423</v>
      </c>
      <c r="AL19" s="104">
        <v>555962</v>
      </c>
      <c r="AM19" s="40">
        <f t="shared" si="5"/>
        <v>3.4935840938769197E-2</v>
      </c>
      <c r="AN19" s="69">
        <f t="shared" si="6"/>
        <v>3</v>
      </c>
      <c r="AP19" s="141">
        <v>8.3102493074793671E-3</v>
      </c>
      <c r="AQ19" s="69">
        <v>0</v>
      </c>
      <c r="AS19" s="263"/>
      <c r="AT19" s="69">
        <v>0</v>
      </c>
      <c r="AV19" s="228">
        <f t="shared" si="7"/>
        <v>16</v>
      </c>
    </row>
    <row r="20" spans="1:1020" s="15" customFormat="1" ht="15" x14ac:dyDescent="0.25">
      <c r="A20" s="10">
        <v>206</v>
      </c>
      <c r="B20" s="10" t="s">
        <v>87</v>
      </c>
      <c r="C20" s="10" t="s">
        <v>88</v>
      </c>
      <c r="D20" s="10" t="s">
        <v>55</v>
      </c>
      <c r="E20" s="10" t="s">
        <v>56</v>
      </c>
      <c r="G20" s="16">
        <v>1</v>
      </c>
      <c r="H20" s="69">
        <v>3</v>
      </c>
      <c r="J20" s="22" t="s">
        <v>3</v>
      </c>
      <c r="K20" s="69">
        <v>3</v>
      </c>
      <c r="M20" s="159">
        <v>14</v>
      </c>
      <c r="N20" s="159">
        <v>14</v>
      </c>
      <c r="O20" s="92">
        <f t="shared" si="0"/>
        <v>1</v>
      </c>
      <c r="P20" s="98">
        <v>2</v>
      </c>
      <c r="R20" s="165">
        <v>10</v>
      </c>
      <c r="S20" s="165">
        <v>14</v>
      </c>
      <c r="T20" s="40">
        <f t="shared" si="1"/>
        <v>0.7142857142857143</v>
      </c>
      <c r="U20" s="69">
        <f t="shared" si="8"/>
        <v>2</v>
      </c>
      <c r="W20" s="22" t="s">
        <v>3</v>
      </c>
      <c r="X20" s="69">
        <v>1</v>
      </c>
      <c r="Z20" s="130">
        <v>36390.376000085264</v>
      </c>
      <c r="AA20" s="130">
        <v>606177.48699993093</v>
      </c>
      <c r="AB20" s="172">
        <f t="shared" si="3"/>
        <v>6.0032542911131588E-2</v>
      </c>
      <c r="AC20" s="69">
        <f t="shared" si="4"/>
        <v>2</v>
      </c>
      <c r="AE20" s="104">
        <v>222512</v>
      </c>
      <c r="AF20" s="69">
        <v>1</v>
      </c>
      <c r="AH20" s="104">
        <v>179</v>
      </c>
      <c r="AI20" s="69">
        <v>1</v>
      </c>
      <c r="AK20" s="104">
        <v>210407</v>
      </c>
      <c r="AL20" s="104">
        <v>218026</v>
      </c>
      <c r="AM20" s="40">
        <f t="shared" si="5"/>
        <v>0.96505462651243434</v>
      </c>
      <c r="AN20" s="69">
        <f t="shared" si="6"/>
        <v>0</v>
      </c>
      <c r="AP20" s="141">
        <v>-8.4745762711865291E-3</v>
      </c>
      <c r="AQ20" s="69">
        <v>1</v>
      </c>
      <c r="AS20" s="263"/>
      <c r="AT20" s="69">
        <v>0</v>
      </c>
      <c r="AV20" s="228">
        <f t="shared" si="7"/>
        <v>15</v>
      </c>
    </row>
    <row r="21" spans="1:1020" s="26" customFormat="1" ht="15" x14ac:dyDescent="0.25">
      <c r="A21" s="10">
        <v>206</v>
      </c>
      <c r="B21" s="18" t="s">
        <v>70</v>
      </c>
      <c r="C21" s="10" t="s">
        <v>71</v>
      </c>
      <c r="D21" s="10" t="s">
        <v>55</v>
      </c>
      <c r="E21" s="10" t="s">
        <v>56</v>
      </c>
      <c r="F21" s="15"/>
      <c r="G21" s="188">
        <v>1</v>
      </c>
      <c r="H21" s="190">
        <v>3</v>
      </c>
      <c r="I21" s="15"/>
      <c r="J21" s="22" t="s">
        <v>3</v>
      </c>
      <c r="K21" s="69">
        <v>3</v>
      </c>
      <c r="L21" s="15"/>
      <c r="M21" s="194">
        <v>7</v>
      </c>
      <c r="N21" s="194">
        <v>7</v>
      </c>
      <c r="O21" s="92">
        <f t="shared" si="0"/>
        <v>1</v>
      </c>
      <c r="P21" s="98">
        <v>2</v>
      </c>
      <c r="Q21" s="15"/>
      <c r="R21" s="165">
        <v>4</v>
      </c>
      <c r="S21" s="165">
        <v>7</v>
      </c>
      <c r="T21" s="40">
        <f t="shared" si="1"/>
        <v>0.5714285714285714</v>
      </c>
      <c r="U21" s="69">
        <f t="shared" si="8"/>
        <v>2</v>
      </c>
      <c r="V21" s="15"/>
      <c r="W21" s="22" t="s">
        <v>4</v>
      </c>
      <c r="X21" s="69">
        <v>0</v>
      </c>
      <c r="Y21" s="15"/>
      <c r="Z21" s="130">
        <v>4631.6179268975684</v>
      </c>
      <c r="AA21" s="130">
        <v>259235.64907315371</v>
      </c>
      <c r="AB21" s="172">
        <f t="shared" si="3"/>
        <v>1.786643906213135E-2</v>
      </c>
      <c r="AC21" s="69">
        <f t="shared" si="4"/>
        <v>0</v>
      </c>
      <c r="AD21" s="15"/>
      <c r="AE21" s="104">
        <v>78522</v>
      </c>
      <c r="AF21" s="69">
        <v>0</v>
      </c>
      <c r="AG21" s="15"/>
      <c r="AH21" s="104">
        <v>203</v>
      </c>
      <c r="AI21" s="69">
        <v>3</v>
      </c>
      <c r="AJ21" s="15"/>
      <c r="AK21" s="104">
        <v>76156</v>
      </c>
      <c r="AL21" s="104">
        <v>77561</v>
      </c>
      <c r="AM21" s="40">
        <f t="shared" si="5"/>
        <v>0.98188522582225601</v>
      </c>
      <c r="AN21" s="69">
        <f t="shared" si="6"/>
        <v>0</v>
      </c>
      <c r="AO21" s="15"/>
      <c r="AP21" s="141">
        <v>8.4745762711864181E-3</v>
      </c>
      <c r="AQ21" s="69">
        <v>0</v>
      </c>
      <c r="AR21" s="15"/>
      <c r="AS21" s="263" t="s">
        <v>154</v>
      </c>
      <c r="AT21" s="69">
        <v>1</v>
      </c>
      <c r="AU21" s="15"/>
      <c r="AV21" s="228">
        <f t="shared" si="7"/>
        <v>14</v>
      </c>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row>
    <row r="22" spans="1:1020" s="15" customFormat="1" ht="15" x14ac:dyDescent="0.25">
      <c r="A22" s="10">
        <v>206</v>
      </c>
      <c r="B22" s="10" t="s">
        <v>83</v>
      </c>
      <c r="C22" s="10" t="s">
        <v>86</v>
      </c>
      <c r="D22" s="10" t="s">
        <v>55</v>
      </c>
      <c r="E22" s="10" t="s">
        <v>56</v>
      </c>
      <c r="G22" s="16">
        <v>1</v>
      </c>
      <c r="H22" s="69">
        <v>3</v>
      </c>
      <c r="J22" s="22" t="s">
        <v>3</v>
      </c>
      <c r="K22" s="69">
        <v>3</v>
      </c>
      <c r="M22" s="159">
        <v>13</v>
      </c>
      <c r="N22" s="159">
        <v>19</v>
      </c>
      <c r="O22" s="92">
        <f t="shared" si="0"/>
        <v>0.68421052631578949</v>
      </c>
      <c r="P22" s="98">
        <v>0</v>
      </c>
      <c r="R22" s="165">
        <v>7</v>
      </c>
      <c r="S22" s="165">
        <v>13</v>
      </c>
      <c r="T22" s="40">
        <f t="shared" si="1"/>
        <v>0.53846153846153844</v>
      </c>
      <c r="U22" s="69">
        <f t="shared" si="8"/>
        <v>2</v>
      </c>
      <c r="W22" s="22" t="s">
        <v>3</v>
      </c>
      <c r="X22" s="69">
        <v>1</v>
      </c>
      <c r="Z22" s="130">
        <v>0</v>
      </c>
      <c r="AA22" s="130">
        <v>778110.65856444859</v>
      </c>
      <c r="AB22" s="172">
        <f t="shared" si="3"/>
        <v>0</v>
      </c>
      <c r="AC22" s="69">
        <f t="shared" si="4"/>
        <v>-1</v>
      </c>
      <c r="AE22" s="104">
        <v>191718</v>
      </c>
      <c r="AF22" s="69">
        <v>0</v>
      </c>
      <c r="AH22" s="104">
        <v>294</v>
      </c>
      <c r="AI22" s="69">
        <v>3</v>
      </c>
      <c r="AK22" s="104">
        <v>2700</v>
      </c>
      <c r="AL22" s="104">
        <v>180926</v>
      </c>
      <c r="AM22" s="171">
        <f t="shared" si="5"/>
        <v>1.4923228281175729E-2</v>
      </c>
      <c r="AN22" s="69">
        <f t="shared" si="6"/>
        <v>3</v>
      </c>
      <c r="AP22" s="141">
        <v>2.2222222222222143E-2</v>
      </c>
      <c r="AQ22" s="69">
        <v>0</v>
      </c>
      <c r="AS22" s="263"/>
      <c r="AT22" s="69">
        <v>0</v>
      </c>
      <c r="AV22" s="228">
        <f t="shared" si="7"/>
        <v>14</v>
      </c>
    </row>
    <row r="23" spans="1:1020" s="15" customFormat="1" ht="15" x14ac:dyDescent="0.25">
      <c r="A23" s="54">
        <v>206</v>
      </c>
      <c r="B23" s="23" t="s">
        <v>89</v>
      </c>
      <c r="C23" s="10" t="s">
        <v>90</v>
      </c>
      <c r="D23" s="10" t="s">
        <v>55</v>
      </c>
      <c r="E23" s="23" t="s">
        <v>56</v>
      </c>
      <c r="F23" s="26"/>
      <c r="G23" s="40">
        <v>0.66666666666666663</v>
      </c>
      <c r="H23" s="74">
        <v>3</v>
      </c>
      <c r="I23" s="26"/>
      <c r="J23" s="22" t="s">
        <v>58</v>
      </c>
      <c r="K23" s="74">
        <v>3</v>
      </c>
      <c r="L23" s="26"/>
      <c r="M23" s="165">
        <v>50</v>
      </c>
      <c r="N23" s="165">
        <v>57</v>
      </c>
      <c r="O23" s="92">
        <f t="shared" si="0"/>
        <v>0.8771929824561403</v>
      </c>
      <c r="P23" s="98">
        <v>2</v>
      </c>
      <c r="Q23" s="26"/>
      <c r="R23" s="165">
        <v>36</v>
      </c>
      <c r="S23" s="165">
        <v>50</v>
      </c>
      <c r="T23" s="40">
        <f t="shared" si="1"/>
        <v>0.72</v>
      </c>
      <c r="U23" s="74">
        <f t="shared" si="8"/>
        <v>2</v>
      </c>
      <c r="V23" s="26"/>
      <c r="W23" s="22" t="s">
        <v>58</v>
      </c>
      <c r="X23" s="74">
        <v>1</v>
      </c>
      <c r="Y23" s="26"/>
      <c r="Z23" s="136">
        <v>0</v>
      </c>
      <c r="AA23" s="136">
        <v>1111628.2102405517</v>
      </c>
      <c r="AB23" s="172">
        <f t="shared" si="3"/>
        <v>0</v>
      </c>
      <c r="AC23" s="74">
        <f t="shared" si="4"/>
        <v>-1</v>
      </c>
      <c r="AD23" s="26"/>
      <c r="AE23" s="108">
        <v>289323</v>
      </c>
      <c r="AF23" s="74">
        <v>1</v>
      </c>
      <c r="AG23" s="26"/>
      <c r="AH23" s="108">
        <v>278</v>
      </c>
      <c r="AI23" s="74">
        <v>3</v>
      </c>
      <c r="AJ23" s="26"/>
      <c r="AK23" s="108">
        <v>273602</v>
      </c>
      <c r="AL23" s="108">
        <v>273602</v>
      </c>
      <c r="AM23" s="171">
        <f t="shared" si="5"/>
        <v>1</v>
      </c>
      <c r="AN23" s="74">
        <f t="shared" si="6"/>
        <v>0</v>
      </c>
      <c r="AO23" s="26"/>
      <c r="AP23" s="141">
        <v>-1.1080332409972304E-2</v>
      </c>
      <c r="AQ23" s="74">
        <v>1</v>
      </c>
      <c r="AR23" s="26"/>
      <c r="AS23" s="263"/>
      <c r="AT23" s="74">
        <v>0</v>
      </c>
      <c r="AU23" s="26"/>
      <c r="AV23" s="228">
        <f t="shared" si="7"/>
        <v>14</v>
      </c>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row>
    <row r="24" spans="1:1020" s="15" customFormat="1" ht="15" x14ac:dyDescent="0.25">
      <c r="A24" s="10">
        <v>206</v>
      </c>
      <c r="B24" s="14" t="s">
        <v>111</v>
      </c>
      <c r="C24" s="10" t="s">
        <v>146</v>
      </c>
      <c r="D24" s="10" t="s">
        <v>55</v>
      </c>
      <c r="E24" s="10" t="s">
        <v>56</v>
      </c>
      <c r="G24" s="9">
        <v>0.8</v>
      </c>
      <c r="H24" s="177">
        <v>3</v>
      </c>
      <c r="I24" s="1"/>
      <c r="J24" s="22" t="s">
        <v>3</v>
      </c>
      <c r="K24" s="74">
        <v>3</v>
      </c>
      <c r="L24" s="1"/>
      <c r="M24" s="67">
        <v>32</v>
      </c>
      <c r="N24" s="67">
        <v>39</v>
      </c>
      <c r="O24" s="92">
        <f t="shared" si="0"/>
        <v>0.82051282051282048</v>
      </c>
      <c r="P24" s="98">
        <v>2</v>
      </c>
      <c r="Q24" s="1"/>
      <c r="R24" s="67">
        <v>21</v>
      </c>
      <c r="S24" s="67">
        <v>39</v>
      </c>
      <c r="T24" s="40">
        <f t="shared" si="1"/>
        <v>0.53846153846153844</v>
      </c>
      <c r="U24" s="74">
        <f t="shared" si="8"/>
        <v>2</v>
      </c>
      <c r="V24" s="1"/>
      <c r="W24" s="22" t="s">
        <v>3</v>
      </c>
      <c r="X24" s="69">
        <v>1</v>
      </c>
      <c r="Y24" s="53"/>
      <c r="Z24" s="130">
        <v>0</v>
      </c>
      <c r="AA24" s="130">
        <v>2241583.483581149</v>
      </c>
      <c r="AB24" s="172">
        <f t="shared" si="3"/>
        <v>0</v>
      </c>
      <c r="AC24" s="69">
        <f t="shared" si="4"/>
        <v>-1</v>
      </c>
      <c r="AE24" s="104">
        <v>697126</v>
      </c>
      <c r="AF24" s="69">
        <v>3</v>
      </c>
      <c r="AH24" s="104">
        <v>275</v>
      </c>
      <c r="AI24" s="69">
        <v>3</v>
      </c>
      <c r="AK24" s="104">
        <v>625702</v>
      </c>
      <c r="AL24" s="104">
        <v>660096</v>
      </c>
      <c r="AM24" s="171">
        <f t="shared" si="5"/>
        <v>0.94789545763040528</v>
      </c>
      <c r="AN24" s="69">
        <f t="shared" si="6"/>
        <v>0</v>
      </c>
      <c r="AP24" s="141">
        <v>-1.6620498614958512E-2</v>
      </c>
      <c r="AQ24" s="69">
        <v>1</v>
      </c>
      <c r="AS24" s="263"/>
      <c r="AT24" s="69">
        <v>0</v>
      </c>
      <c r="AV24" s="228">
        <f t="shared" si="7"/>
        <v>14</v>
      </c>
    </row>
    <row r="25" spans="1:1020" s="15" customFormat="1" ht="15" x14ac:dyDescent="0.25">
      <c r="A25" s="10">
        <v>206</v>
      </c>
      <c r="B25" s="10" t="s">
        <v>97</v>
      </c>
      <c r="C25" s="10" t="s">
        <v>98</v>
      </c>
      <c r="D25" s="10" t="s">
        <v>55</v>
      </c>
      <c r="E25" s="10" t="s">
        <v>56</v>
      </c>
      <c r="G25" s="16">
        <v>1</v>
      </c>
      <c r="H25" s="69">
        <v>3</v>
      </c>
      <c r="J25" s="22" t="s">
        <v>3</v>
      </c>
      <c r="K25" s="69">
        <v>3</v>
      </c>
      <c r="M25" s="159">
        <v>23</v>
      </c>
      <c r="N25" s="159">
        <v>23</v>
      </c>
      <c r="O25" s="92">
        <f t="shared" si="0"/>
        <v>1</v>
      </c>
      <c r="P25" s="98">
        <v>2</v>
      </c>
      <c r="R25" s="165">
        <v>14</v>
      </c>
      <c r="S25" s="165">
        <v>23</v>
      </c>
      <c r="T25" s="40">
        <f t="shared" si="1"/>
        <v>0.60869565217391308</v>
      </c>
      <c r="U25" s="69">
        <f t="shared" si="8"/>
        <v>2</v>
      </c>
      <c r="W25" s="22" t="s">
        <v>3</v>
      </c>
      <c r="X25" s="69">
        <v>1</v>
      </c>
      <c r="Z25" s="130">
        <v>0</v>
      </c>
      <c r="AA25" s="130">
        <v>596904.08814631333</v>
      </c>
      <c r="AB25" s="172">
        <f t="shared" si="3"/>
        <v>0</v>
      </c>
      <c r="AC25" s="69">
        <f t="shared" si="4"/>
        <v>-1</v>
      </c>
      <c r="AE25" s="104">
        <v>184885</v>
      </c>
      <c r="AF25" s="69">
        <v>0</v>
      </c>
      <c r="AH25" s="104">
        <v>286</v>
      </c>
      <c r="AI25" s="69">
        <v>3</v>
      </c>
      <c r="AK25" s="104">
        <v>44414</v>
      </c>
      <c r="AL25" s="104">
        <v>178528</v>
      </c>
      <c r="AM25" s="171">
        <f t="shared" si="5"/>
        <v>0.24877890302921671</v>
      </c>
      <c r="AN25" s="69">
        <f t="shared" si="6"/>
        <v>1</v>
      </c>
      <c r="AP25" s="141">
        <v>1.4124293785310771E-2</v>
      </c>
      <c r="AQ25" s="69">
        <v>0</v>
      </c>
      <c r="AS25" s="263"/>
      <c r="AT25" s="69">
        <v>0</v>
      </c>
      <c r="AV25" s="228">
        <f t="shared" si="7"/>
        <v>14</v>
      </c>
    </row>
    <row r="26" spans="1:1020" s="15" customFormat="1" ht="15" x14ac:dyDescent="0.25">
      <c r="A26" s="10">
        <v>206</v>
      </c>
      <c r="B26" s="4" t="s">
        <v>118</v>
      </c>
      <c r="C26" s="10" t="s">
        <v>119</v>
      </c>
      <c r="D26" s="10" t="s">
        <v>55</v>
      </c>
      <c r="E26" s="10" t="s">
        <v>56</v>
      </c>
      <c r="G26" s="180">
        <v>0.5</v>
      </c>
      <c r="H26" s="178">
        <v>2</v>
      </c>
      <c r="I26" s="155"/>
      <c r="J26" s="22" t="s">
        <v>3</v>
      </c>
      <c r="K26" s="69">
        <v>3</v>
      </c>
      <c r="L26" s="155"/>
      <c r="M26" s="161">
        <v>4</v>
      </c>
      <c r="N26" s="161">
        <v>6</v>
      </c>
      <c r="O26" s="153">
        <f t="shared" si="0"/>
        <v>0.66666666666666663</v>
      </c>
      <c r="P26" s="98">
        <v>0</v>
      </c>
      <c r="Q26" s="155"/>
      <c r="R26" s="161">
        <v>3</v>
      </c>
      <c r="S26" s="161">
        <v>4</v>
      </c>
      <c r="T26" s="153">
        <f t="shared" si="1"/>
        <v>0.75</v>
      </c>
      <c r="U26" s="69">
        <f t="shared" si="8"/>
        <v>2</v>
      </c>
      <c r="V26" s="155"/>
      <c r="W26" s="22" t="s">
        <v>4</v>
      </c>
      <c r="X26" s="69">
        <v>0</v>
      </c>
      <c r="Z26" s="130">
        <v>4872.003325695172</v>
      </c>
      <c r="AA26" s="130">
        <v>69076.013674302201</v>
      </c>
      <c r="AB26" s="172">
        <f t="shared" si="3"/>
        <v>7.0531043506172453E-2</v>
      </c>
      <c r="AC26" s="69">
        <f t="shared" si="4"/>
        <v>2</v>
      </c>
      <c r="AE26" s="104">
        <v>23477</v>
      </c>
      <c r="AF26" s="69">
        <v>-1</v>
      </c>
      <c r="AH26" s="104">
        <v>178</v>
      </c>
      <c r="AI26" s="69">
        <v>1</v>
      </c>
      <c r="AK26" s="104">
        <v>602</v>
      </c>
      <c r="AL26" s="104">
        <v>23192</v>
      </c>
      <c r="AM26" s="171">
        <f t="shared" si="5"/>
        <v>2.5957226629872369E-2</v>
      </c>
      <c r="AN26" s="69">
        <f t="shared" si="6"/>
        <v>3</v>
      </c>
      <c r="AP26" s="141">
        <v>7.6271186440677985E-2</v>
      </c>
      <c r="AQ26" s="69">
        <v>0</v>
      </c>
      <c r="AS26" s="263"/>
      <c r="AT26" s="69">
        <v>0</v>
      </c>
      <c r="AV26" s="228">
        <f t="shared" si="7"/>
        <v>13</v>
      </c>
    </row>
    <row r="27" spans="1:1020" customFormat="1" ht="15" x14ac:dyDescent="0.25">
      <c r="A27" s="10">
        <v>206</v>
      </c>
      <c r="B27" s="14" t="s">
        <v>142</v>
      </c>
      <c r="C27" s="10" t="s">
        <v>143</v>
      </c>
      <c r="D27" s="10" t="s">
        <v>55</v>
      </c>
      <c r="E27" s="10" t="s">
        <v>56</v>
      </c>
      <c r="F27" s="15"/>
      <c r="G27" s="9">
        <v>0.66666666666666663</v>
      </c>
      <c r="H27" s="177">
        <v>3</v>
      </c>
      <c r="I27" s="1"/>
      <c r="J27" s="22" t="s">
        <v>76</v>
      </c>
      <c r="K27" s="69">
        <v>3</v>
      </c>
      <c r="L27" s="1"/>
      <c r="M27" s="67">
        <v>18.5</v>
      </c>
      <c r="N27" s="67">
        <v>22</v>
      </c>
      <c r="O27" s="92">
        <f t="shared" si="0"/>
        <v>0.84090909090909094</v>
      </c>
      <c r="P27" s="98">
        <v>2</v>
      </c>
      <c r="Q27" s="1"/>
      <c r="R27" s="67">
        <v>13</v>
      </c>
      <c r="S27" s="67">
        <v>18.5</v>
      </c>
      <c r="T27" s="40">
        <f t="shared" si="1"/>
        <v>0.70270270270270274</v>
      </c>
      <c r="U27" s="69"/>
      <c r="V27" s="1"/>
      <c r="W27" s="22" t="s">
        <v>3</v>
      </c>
      <c r="X27" s="69">
        <v>1</v>
      </c>
      <c r="Y27" s="53"/>
      <c r="Z27" s="130">
        <v>36375.063085264293</v>
      </c>
      <c r="AA27" s="130">
        <v>789682.85891511431</v>
      </c>
      <c r="AB27" s="172">
        <f t="shared" si="3"/>
        <v>4.6062875336102961E-2</v>
      </c>
      <c r="AC27" s="69">
        <f t="shared" si="4"/>
        <v>1</v>
      </c>
      <c r="AD27" s="15"/>
      <c r="AE27" s="104">
        <v>289172</v>
      </c>
      <c r="AF27" s="69">
        <v>1</v>
      </c>
      <c r="AG27" s="15"/>
      <c r="AH27" s="104">
        <v>292</v>
      </c>
      <c r="AI27" s="69">
        <v>3</v>
      </c>
      <c r="AJ27" s="15"/>
      <c r="AK27" s="104">
        <v>136772</v>
      </c>
      <c r="AL27" s="104">
        <v>289132</v>
      </c>
      <c r="AM27" s="171">
        <f t="shared" si="5"/>
        <v>0.47304345420084942</v>
      </c>
      <c r="AN27" s="69">
        <f t="shared" si="6"/>
        <v>0</v>
      </c>
      <c r="AO27" s="15"/>
      <c r="AP27" s="141">
        <v>2.8248587570620654E-3</v>
      </c>
      <c r="AQ27" s="69">
        <v>0</v>
      </c>
      <c r="AR27" s="15"/>
      <c r="AS27" s="263"/>
      <c r="AT27" s="69">
        <v>0</v>
      </c>
      <c r="AU27" s="15"/>
      <c r="AV27" s="228">
        <f t="shared" si="7"/>
        <v>13</v>
      </c>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row>
    <row r="28" spans="1:1020" s="15" customFormat="1" ht="15" x14ac:dyDescent="0.25">
      <c r="A28" s="11">
        <v>206</v>
      </c>
      <c r="B28" s="292" t="s">
        <v>49</v>
      </c>
      <c r="C28" s="11" t="s">
        <v>50</v>
      </c>
      <c r="D28" s="11" t="s">
        <v>55</v>
      </c>
      <c r="E28" s="11" t="s">
        <v>56</v>
      </c>
      <c r="G28" s="188">
        <v>0.8571428571428571</v>
      </c>
      <c r="H28" s="190">
        <v>3</v>
      </c>
      <c r="J28" s="22" t="s">
        <v>3</v>
      </c>
      <c r="K28" s="69">
        <v>3</v>
      </c>
      <c r="M28" s="194">
        <v>9</v>
      </c>
      <c r="N28" s="194">
        <v>9</v>
      </c>
      <c r="O28" s="92">
        <f t="shared" si="0"/>
        <v>1</v>
      </c>
      <c r="P28" s="98">
        <v>2</v>
      </c>
      <c r="R28" s="195">
        <v>7</v>
      </c>
      <c r="S28" s="195">
        <v>9</v>
      </c>
      <c r="T28" s="40">
        <f t="shared" si="1"/>
        <v>0.77777777777777779</v>
      </c>
      <c r="U28" s="77">
        <f t="shared" ref="U28:U35" si="9">IF(T28&gt;0,IF(T28&gt;0.5,2,IF(T28&gt;0.2,1,0)),"")</f>
        <v>2</v>
      </c>
      <c r="W28" s="22" t="s">
        <v>4</v>
      </c>
      <c r="X28" s="69">
        <v>0</v>
      </c>
      <c r="Z28" s="130">
        <v>0</v>
      </c>
      <c r="AA28" s="130">
        <v>339068.55349079374</v>
      </c>
      <c r="AB28" s="92">
        <f t="shared" si="3"/>
        <v>0</v>
      </c>
      <c r="AC28" s="69">
        <f t="shared" si="4"/>
        <v>-1</v>
      </c>
      <c r="AE28" s="104">
        <v>114152</v>
      </c>
      <c r="AF28" s="69">
        <v>0</v>
      </c>
      <c r="AH28" s="104">
        <v>237</v>
      </c>
      <c r="AI28" s="69">
        <v>3</v>
      </c>
      <c r="AK28" s="104">
        <v>111926</v>
      </c>
      <c r="AL28" s="104">
        <v>113352</v>
      </c>
      <c r="AM28" s="171">
        <f t="shared" si="5"/>
        <v>0.98741971910508852</v>
      </c>
      <c r="AN28" s="69">
        <f t="shared" si="6"/>
        <v>0</v>
      </c>
      <c r="AP28" s="141">
        <v>7.6271186440677985E-2</v>
      </c>
      <c r="AQ28" s="69">
        <v>0</v>
      </c>
      <c r="AS28" s="263"/>
      <c r="AT28" s="69">
        <v>0</v>
      </c>
      <c r="AV28" s="228">
        <f t="shared" si="7"/>
        <v>12</v>
      </c>
    </row>
    <row r="29" spans="1:1020" s="29" customFormat="1" ht="15" x14ac:dyDescent="0.25">
      <c r="A29" s="13">
        <v>206</v>
      </c>
      <c r="B29" s="10" t="s">
        <v>74</v>
      </c>
      <c r="C29" s="13" t="s">
        <v>75</v>
      </c>
      <c r="D29" s="13" t="s">
        <v>55</v>
      </c>
      <c r="E29" s="13" t="s">
        <v>56</v>
      </c>
      <c r="F29" s="15"/>
      <c r="G29" s="16">
        <v>0.84210526315789469</v>
      </c>
      <c r="H29" s="69">
        <v>3</v>
      </c>
      <c r="I29" s="15"/>
      <c r="J29" s="22" t="s">
        <v>76</v>
      </c>
      <c r="K29" s="69">
        <v>3</v>
      </c>
      <c r="L29" s="15"/>
      <c r="M29" s="159">
        <v>20</v>
      </c>
      <c r="N29" s="159">
        <v>43</v>
      </c>
      <c r="O29" s="92">
        <f t="shared" si="0"/>
        <v>0.46511627906976744</v>
      </c>
      <c r="P29" s="99">
        <v>0</v>
      </c>
      <c r="Q29" s="15"/>
      <c r="R29" s="165">
        <v>22</v>
      </c>
      <c r="S29" s="165">
        <v>42</v>
      </c>
      <c r="T29" s="40">
        <f t="shared" si="1"/>
        <v>0.52380952380952384</v>
      </c>
      <c r="U29" s="70">
        <f t="shared" si="9"/>
        <v>2</v>
      </c>
      <c r="V29" s="15"/>
      <c r="W29" s="250"/>
      <c r="X29" s="247"/>
      <c r="Y29" s="15"/>
      <c r="Z29" s="131">
        <v>61470.011951539665</v>
      </c>
      <c r="AA29" s="131">
        <v>1413042.8200478558</v>
      </c>
      <c r="AB29" s="173">
        <f t="shared" si="3"/>
        <v>4.350187487556665E-2</v>
      </c>
      <c r="AC29" s="70">
        <f t="shared" si="4"/>
        <v>1</v>
      </c>
      <c r="AD29" s="15"/>
      <c r="AE29" s="105">
        <v>464029</v>
      </c>
      <c r="AF29" s="70">
        <v>2</v>
      </c>
      <c r="AG29" s="15"/>
      <c r="AH29" s="105">
        <v>335</v>
      </c>
      <c r="AI29" s="70">
        <v>3</v>
      </c>
      <c r="AJ29" s="15"/>
      <c r="AK29" s="105">
        <v>442816</v>
      </c>
      <c r="AL29" s="105">
        <v>455035</v>
      </c>
      <c r="AM29" s="196">
        <f t="shared" si="5"/>
        <v>0.97314712055116637</v>
      </c>
      <c r="AN29" s="70">
        <f t="shared" si="6"/>
        <v>0</v>
      </c>
      <c r="AO29" s="15"/>
      <c r="AP29" s="142">
        <v>0</v>
      </c>
      <c r="AQ29" s="70">
        <v>1</v>
      </c>
      <c r="AR29" s="15"/>
      <c r="AS29" s="265" t="s">
        <v>153</v>
      </c>
      <c r="AT29" s="70">
        <v>-1</v>
      </c>
      <c r="AU29" s="15"/>
      <c r="AV29" s="228">
        <f t="shared" si="7"/>
        <v>12</v>
      </c>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row>
    <row r="30" spans="1:1020" s="15" customFormat="1" ht="15" x14ac:dyDescent="0.25">
      <c r="A30" s="13">
        <v>206</v>
      </c>
      <c r="B30" s="13" t="s">
        <v>91</v>
      </c>
      <c r="C30" s="13" t="s">
        <v>92</v>
      </c>
      <c r="D30" s="13" t="s">
        <v>55</v>
      </c>
      <c r="E30" s="13" t="s">
        <v>56</v>
      </c>
      <c r="G30" s="37">
        <v>0.33333333333333331</v>
      </c>
      <c r="H30" s="70">
        <v>2</v>
      </c>
      <c r="J30" s="30" t="s">
        <v>3</v>
      </c>
      <c r="K30" s="192">
        <v>3</v>
      </c>
      <c r="M30" s="160">
        <v>9</v>
      </c>
      <c r="N30" s="160">
        <v>9</v>
      </c>
      <c r="O30" s="93">
        <f t="shared" si="0"/>
        <v>1</v>
      </c>
      <c r="P30" s="99">
        <v>2</v>
      </c>
      <c r="R30" s="168">
        <v>4</v>
      </c>
      <c r="S30" s="168">
        <v>9</v>
      </c>
      <c r="T30" s="41">
        <f t="shared" si="1"/>
        <v>0.44444444444444442</v>
      </c>
      <c r="U30" s="70">
        <f t="shared" si="9"/>
        <v>1</v>
      </c>
      <c r="W30" s="30" t="s">
        <v>4</v>
      </c>
      <c r="X30" s="192">
        <v>0</v>
      </c>
      <c r="Z30" s="131">
        <v>16511.503200975072</v>
      </c>
      <c r="AA30" s="131">
        <v>237844.77079905776</v>
      </c>
      <c r="AB30" s="93">
        <f t="shared" si="3"/>
        <v>6.9421342102680708E-2</v>
      </c>
      <c r="AC30" s="70">
        <f t="shared" si="4"/>
        <v>2</v>
      </c>
      <c r="AE30" s="105">
        <v>93581</v>
      </c>
      <c r="AF30" s="70">
        <v>0</v>
      </c>
      <c r="AH30" s="105">
        <v>136</v>
      </c>
      <c r="AI30" s="70">
        <v>0</v>
      </c>
      <c r="AK30" s="105">
        <v>88041</v>
      </c>
      <c r="AL30" s="105">
        <v>92369</v>
      </c>
      <c r="AM30" s="196">
        <f t="shared" si="5"/>
        <v>0.95314445322564934</v>
      </c>
      <c r="AN30" s="70">
        <f t="shared" si="6"/>
        <v>0</v>
      </c>
      <c r="AP30" s="142">
        <v>-5.0847457627118731E-2</v>
      </c>
      <c r="AQ30" s="70">
        <v>2</v>
      </c>
      <c r="AS30" s="265"/>
      <c r="AT30" s="70">
        <v>0</v>
      </c>
      <c r="AV30" s="228">
        <f t="shared" si="7"/>
        <v>12</v>
      </c>
    </row>
    <row r="31" spans="1:1020" s="15" customFormat="1" ht="15" x14ac:dyDescent="0.25">
      <c r="A31" s="10">
        <v>206</v>
      </c>
      <c r="B31" s="10" t="s">
        <v>93</v>
      </c>
      <c r="C31" s="10" t="s">
        <v>94</v>
      </c>
      <c r="D31" s="10" t="s">
        <v>55</v>
      </c>
      <c r="E31" s="10" t="s">
        <v>56</v>
      </c>
      <c r="G31" s="16">
        <v>0.5</v>
      </c>
      <c r="H31" s="69">
        <v>2</v>
      </c>
      <c r="J31" s="30" t="s">
        <v>3</v>
      </c>
      <c r="K31" s="70">
        <v>3</v>
      </c>
      <c r="M31" s="159">
        <v>11</v>
      </c>
      <c r="N31" s="159">
        <v>13</v>
      </c>
      <c r="O31" s="92">
        <f t="shared" si="0"/>
        <v>0.84615384615384615</v>
      </c>
      <c r="P31" s="98">
        <v>2</v>
      </c>
      <c r="R31" s="165">
        <v>6</v>
      </c>
      <c r="S31" s="165">
        <v>11</v>
      </c>
      <c r="T31" s="40">
        <f t="shared" si="1"/>
        <v>0.54545454545454541</v>
      </c>
      <c r="U31" s="69">
        <f t="shared" si="9"/>
        <v>2</v>
      </c>
      <c r="W31" s="22" t="s">
        <v>4</v>
      </c>
      <c r="X31" s="69">
        <v>0</v>
      </c>
      <c r="Z31" s="130">
        <v>0</v>
      </c>
      <c r="AA31" s="130">
        <v>361114.37358901551</v>
      </c>
      <c r="AB31" s="92">
        <f t="shared" si="3"/>
        <v>0</v>
      </c>
      <c r="AC31" s="69">
        <f t="shared" si="4"/>
        <v>-1</v>
      </c>
      <c r="AE31" s="104">
        <v>124485</v>
      </c>
      <c r="AF31" s="69">
        <v>0</v>
      </c>
      <c r="AH31" s="104">
        <v>261</v>
      </c>
      <c r="AI31" s="69">
        <v>3</v>
      </c>
      <c r="AK31" s="104">
        <v>118586</v>
      </c>
      <c r="AL31" s="104">
        <v>122821</v>
      </c>
      <c r="AM31" s="171">
        <f t="shared" si="5"/>
        <v>0.96551892591657773</v>
      </c>
      <c r="AN31" s="69">
        <f t="shared" si="6"/>
        <v>0</v>
      </c>
      <c r="AP31" s="141">
        <v>-1.412429378531066E-2</v>
      </c>
      <c r="AQ31" s="69">
        <v>1</v>
      </c>
      <c r="AS31" s="263" t="s">
        <v>153</v>
      </c>
      <c r="AT31" s="69">
        <v>-1</v>
      </c>
      <c r="AV31" s="228">
        <f t="shared" si="7"/>
        <v>11</v>
      </c>
    </row>
    <row r="32" spans="1:1020" s="15" customFormat="1" ht="15" x14ac:dyDescent="0.25">
      <c r="A32" s="10">
        <v>206</v>
      </c>
      <c r="B32" s="10" t="s">
        <v>101</v>
      </c>
      <c r="C32" s="10" t="s">
        <v>102</v>
      </c>
      <c r="D32" s="10" t="s">
        <v>55</v>
      </c>
      <c r="E32" s="10" t="s">
        <v>56</v>
      </c>
      <c r="F32" s="26"/>
      <c r="G32" s="40">
        <v>1</v>
      </c>
      <c r="H32" s="74">
        <v>3</v>
      </c>
      <c r="I32" s="26"/>
      <c r="J32" s="22" t="s">
        <v>3</v>
      </c>
      <c r="K32" s="74">
        <v>3</v>
      </c>
      <c r="L32" s="26"/>
      <c r="M32" s="159">
        <v>11</v>
      </c>
      <c r="N32" s="159">
        <v>13</v>
      </c>
      <c r="O32" s="92">
        <f t="shared" si="0"/>
        <v>0.84615384615384615</v>
      </c>
      <c r="P32" s="98">
        <v>2</v>
      </c>
      <c r="Q32" s="26"/>
      <c r="R32" s="165">
        <v>8</v>
      </c>
      <c r="S32" s="165">
        <v>11</v>
      </c>
      <c r="T32" s="40">
        <f t="shared" si="1"/>
        <v>0.72727272727272729</v>
      </c>
      <c r="U32" s="74">
        <f t="shared" si="9"/>
        <v>2</v>
      </c>
      <c r="V32" s="26"/>
      <c r="W32" s="22" t="s">
        <v>3</v>
      </c>
      <c r="X32" s="74">
        <v>1</v>
      </c>
      <c r="Y32" s="26"/>
      <c r="Z32" s="136">
        <v>0</v>
      </c>
      <c r="AA32" s="136">
        <v>629784.23456031701</v>
      </c>
      <c r="AB32" s="92">
        <f t="shared" si="3"/>
        <v>0</v>
      </c>
      <c r="AC32" s="74">
        <f t="shared" si="4"/>
        <v>-1</v>
      </c>
      <c r="AD32" s="26"/>
      <c r="AE32" s="108">
        <v>200513</v>
      </c>
      <c r="AF32" s="74">
        <v>1</v>
      </c>
      <c r="AG32" s="26"/>
      <c r="AH32" s="108">
        <v>190</v>
      </c>
      <c r="AI32" s="74">
        <v>2</v>
      </c>
      <c r="AJ32" s="26"/>
      <c r="AK32" s="108">
        <v>196616</v>
      </c>
      <c r="AL32" s="108">
        <v>198626</v>
      </c>
      <c r="AM32" s="171">
        <f t="shared" si="5"/>
        <v>0.9898804788899741</v>
      </c>
      <c r="AN32" s="74">
        <f t="shared" si="6"/>
        <v>0</v>
      </c>
      <c r="AO32" s="26"/>
      <c r="AP32" s="141">
        <v>2.7777777777777679E-3</v>
      </c>
      <c r="AQ32" s="74">
        <v>0</v>
      </c>
      <c r="AR32" s="26"/>
      <c r="AS32" s="263" t="s">
        <v>153</v>
      </c>
      <c r="AT32" s="74">
        <v>-1</v>
      </c>
      <c r="AU32" s="26"/>
      <c r="AV32" s="228">
        <f t="shared" si="7"/>
        <v>11</v>
      </c>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26"/>
      <c r="PK32" s="26"/>
      <c r="PL32" s="26"/>
      <c r="PM32" s="26"/>
      <c r="PN32" s="26"/>
      <c r="PO32" s="26"/>
      <c r="PP32" s="26"/>
      <c r="PQ32" s="26"/>
      <c r="PR32" s="26"/>
      <c r="PS32" s="26"/>
      <c r="PT32" s="26"/>
      <c r="PU32" s="26"/>
      <c r="PV32" s="26"/>
      <c r="PW32" s="26"/>
      <c r="PX32" s="26"/>
      <c r="PY32" s="26"/>
      <c r="PZ32" s="26"/>
      <c r="QA32" s="26"/>
      <c r="QB32" s="26"/>
      <c r="QC32" s="26"/>
      <c r="QD32" s="26"/>
      <c r="QE32" s="26"/>
      <c r="QF32" s="26"/>
      <c r="QG32" s="26"/>
      <c r="QH32" s="26"/>
      <c r="QI32" s="26"/>
      <c r="QJ32" s="26"/>
      <c r="QK32" s="26"/>
      <c r="QL32" s="26"/>
      <c r="QM32" s="26"/>
      <c r="QN32" s="26"/>
      <c r="QO32" s="26"/>
      <c r="QP32" s="26"/>
      <c r="QQ32" s="26"/>
      <c r="QR32" s="26"/>
      <c r="QS32" s="26"/>
      <c r="QT32" s="26"/>
      <c r="QU32" s="26"/>
      <c r="QV32" s="26"/>
      <c r="QW32" s="26"/>
      <c r="QX32" s="26"/>
      <c r="QY32" s="26"/>
      <c r="QZ32" s="26"/>
      <c r="RA32" s="26"/>
      <c r="RB32" s="26"/>
      <c r="RC32" s="26"/>
      <c r="RD32" s="26"/>
      <c r="RE32" s="26"/>
      <c r="RF32" s="26"/>
      <c r="RG32" s="26"/>
      <c r="RH32" s="26"/>
      <c r="RI32" s="26"/>
      <c r="RJ32" s="26"/>
      <c r="RK32" s="26"/>
      <c r="RL32" s="26"/>
      <c r="RM32" s="26"/>
      <c r="RN32" s="26"/>
      <c r="RO32" s="26"/>
      <c r="RP32" s="26"/>
      <c r="RQ32" s="26"/>
      <c r="RR32" s="26"/>
      <c r="RS32" s="26"/>
      <c r="RT32" s="26"/>
      <c r="RU32" s="26"/>
      <c r="RV32" s="26"/>
      <c r="RW32" s="26"/>
      <c r="RX32" s="26"/>
      <c r="RY32" s="26"/>
      <c r="RZ32" s="26"/>
      <c r="SA32" s="26"/>
      <c r="SB32" s="26"/>
      <c r="SC32" s="26"/>
      <c r="SD32" s="26"/>
      <c r="SE32" s="26"/>
      <c r="SF32" s="26"/>
      <c r="SG32" s="26"/>
      <c r="SH32" s="26"/>
      <c r="SI32" s="26"/>
      <c r="SJ32" s="26"/>
      <c r="SK32" s="26"/>
      <c r="SL32" s="26"/>
      <c r="SM32" s="26"/>
      <c r="SN32" s="26"/>
      <c r="SO32" s="26"/>
      <c r="SP32" s="26"/>
      <c r="SQ32" s="26"/>
      <c r="SR32" s="26"/>
      <c r="SS32" s="26"/>
      <c r="ST32" s="26"/>
      <c r="SU32" s="26"/>
      <c r="SV32" s="26"/>
      <c r="SW32" s="26"/>
      <c r="SX32" s="26"/>
      <c r="SY32" s="26"/>
      <c r="SZ32" s="26"/>
      <c r="TA32" s="26"/>
      <c r="TB32" s="26"/>
      <c r="TC32" s="26"/>
      <c r="TD32" s="26"/>
      <c r="TE32" s="26"/>
      <c r="TF32" s="26"/>
      <c r="TG32" s="26"/>
      <c r="TH32" s="26"/>
      <c r="TI32" s="26"/>
      <c r="TJ32" s="26"/>
      <c r="TK32" s="26"/>
      <c r="TL32" s="26"/>
      <c r="TM32" s="26"/>
      <c r="TN32" s="26"/>
      <c r="TO32" s="26"/>
      <c r="TP32" s="26"/>
      <c r="TQ32" s="26"/>
      <c r="TR32" s="26"/>
      <c r="TS32" s="26"/>
      <c r="TT32" s="26"/>
      <c r="TU32" s="26"/>
      <c r="TV32" s="26"/>
      <c r="TW32" s="26"/>
      <c r="TX32" s="26"/>
      <c r="TY32" s="26"/>
      <c r="TZ32" s="26"/>
      <c r="UA32" s="26"/>
      <c r="UB32" s="26"/>
      <c r="UC32" s="26"/>
      <c r="UD32" s="26"/>
      <c r="UE32" s="26"/>
      <c r="UF32" s="26"/>
      <c r="UG32" s="26"/>
      <c r="UH32" s="26"/>
      <c r="UI32" s="26"/>
      <c r="UJ32" s="26"/>
      <c r="UK32" s="26"/>
      <c r="UL32" s="26"/>
      <c r="UM32" s="26"/>
      <c r="UN32" s="26"/>
      <c r="UO32" s="26"/>
      <c r="UP32" s="26"/>
      <c r="UQ32" s="26"/>
      <c r="UR32" s="26"/>
      <c r="US32" s="26"/>
      <c r="UT32" s="26"/>
      <c r="UU32" s="26"/>
      <c r="UV32" s="26"/>
      <c r="UW32" s="26"/>
      <c r="UX32" s="26"/>
      <c r="UY32" s="26"/>
      <c r="UZ32" s="26"/>
      <c r="VA32" s="26"/>
      <c r="VB32" s="26"/>
      <c r="VC32" s="26"/>
      <c r="VD32" s="26"/>
      <c r="VE32" s="26"/>
      <c r="VF32" s="26"/>
      <c r="VG32" s="26"/>
      <c r="VH32" s="26"/>
      <c r="VI32" s="26"/>
      <c r="VJ32" s="26"/>
      <c r="VK32" s="26"/>
      <c r="VL32" s="26"/>
      <c r="VM32" s="26"/>
      <c r="VN32" s="26"/>
      <c r="VO32" s="26"/>
      <c r="VP32" s="26"/>
      <c r="VQ32" s="26"/>
      <c r="VR32" s="26"/>
      <c r="VS32" s="26"/>
      <c r="VT32" s="26"/>
      <c r="VU32" s="26"/>
      <c r="VV32" s="26"/>
      <c r="VW32" s="26"/>
      <c r="VX32" s="26"/>
      <c r="VY32" s="26"/>
      <c r="VZ32" s="26"/>
      <c r="WA32" s="26"/>
      <c r="WB32" s="26"/>
      <c r="WC32" s="26"/>
      <c r="WD32" s="26"/>
      <c r="WE32" s="26"/>
      <c r="WF32" s="26"/>
      <c r="WG32" s="26"/>
      <c r="WH32" s="26"/>
      <c r="WI32" s="26"/>
      <c r="WJ32" s="26"/>
      <c r="WK32" s="26"/>
      <c r="WL32" s="26"/>
      <c r="WM32" s="26"/>
      <c r="WN32" s="26"/>
      <c r="WO32" s="26"/>
      <c r="WP32" s="26"/>
      <c r="WQ32" s="26"/>
      <c r="WR32" s="26"/>
      <c r="WS32" s="26"/>
      <c r="WT32" s="26"/>
      <c r="WU32" s="26"/>
      <c r="WV32" s="26"/>
      <c r="WW32" s="26"/>
      <c r="WX32" s="26"/>
      <c r="WY32" s="26"/>
      <c r="WZ32" s="26"/>
      <c r="XA32" s="26"/>
      <c r="XB32" s="26"/>
      <c r="XC32" s="26"/>
      <c r="XD32" s="26"/>
      <c r="XE32" s="26"/>
      <c r="XF32" s="26"/>
      <c r="XG32" s="26"/>
      <c r="XH32" s="26"/>
      <c r="XI32" s="26"/>
      <c r="XJ32" s="26"/>
      <c r="XK32" s="26"/>
      <c r="XL32" s="26"/>
      <c r="XM32" s="26"/>
      <c r="XN32" s="26"/>
      <c r="XO32" s="26"/>
      <c r="XP32" s="26"/>
      <c r="XQ32" s="26"/>
      <c r="XR32" s="26"/>
      <c r="XS32" s="26"/>
      <c r="XT32" s="26"/>
      <c r="XU32" s="26"/>
      <c r="XV32" s="26"/>
      <c r="XW32" s="26"/>
      <c r="XX32" s="26"/>
      <c r="XY32" s="26"/>
      <c r="XZ32" s="26"/>
      <c r="YA32" s="26"/>
      <c r="YB32" s="26"/>
      <c r="YC32" s="26"/>
      <c r="YD32" s="26"/>
      <c r="YE32" s="26"/>
      <c r="YF32" s="26"/>
      <c r="YG32" s="26"/>
      <c r="YH32" s="26"/>
      <c r="YI32" s="26"/>
      <c r="YJ32" s="26"/>
      <c r="YK32" s="26"/>
      <c r="YL32" s="26"/>
      <c r="YM32" s="26"/>
      <c r="YN32" s="26"/>
      <c r="YO32" s="26"/>
      <c r="YP32" s="26"/>
      <c r="YQ32" s="26"/>
      <c r="YR32" s="26"/>
      <c r="YS32" s="26"/>
      <c r="YT32" s="26"/>
      <c r="YU32" s="26"/>
      <c r="YV32" s="26"/>
      <c r="YW32" s="26"/>
      <c r="YX32" s="26"/>
      <c r="YY32" s="26"/>
      <c r="YZ32" s="26"/>
      <c r="ZA32" s="26"/>
      <c r="ZB32" s="26"/>
      <c r="ZC32" s="26"/>
      <c r="ZD32" s="26"/>
      <c r="ZE32" s="26"/>
      <c r="ZF32" s="26"/>
      <c r="ZG32" s="26"/>
      <c r="ZH32" s="26"/>
      <c r="ZI32" s="26"/>
      <c r="ZJ32" s="26"/>
      <c r="ZK32" s="26"/>
      <c r="ZL32" s="26"/>
      <c r="ZM32" s="26"/>
      <c r="ZN32" s="26"/>
      <c r="ZO32" s="26"/>
      <c r="ZP32" s="26"/>
      <c r="ZQ32" s="26"/>
      <c r="ZR32" s="26"/>
      <c r="ZS32" s="26"/>
      <c r="ZT32" s="26"/>
      <c r="ZU32" s="26"/>
      <c r="ZV32" s="26"/>
      <c r="ZW32" s="26"/>
      <c r="ZX32" s="26"/>
      <c r="ZY32" s="26"/>
      <c r="ZZ32" s="26"/>
      <c r="AAA32" s="26"/>
      <c r="AAB32" s="26"/>
      <c r="AAC32" s="26"/>
      <c r="AAD32" s="26"/>
      <c r="AAE32" s="26"/>
      <c r="AAF32" s="26"/>
      <c r="AAG32" s="26"/>
      <c r="AAH32" s="26"/>
      <c r="AAI32" s="26"/>
      <c r="AAJ32" s="26"/>
      <c r="AAK32" s="26"/>
      <c r="AAL32" s="26"/>
      <c r="AAM32" s="26"/>
      <c r="AAN32" s="26"/>
      <c r="AAO32" s="26"/>
      <c r="AAP32" s="26"/>
      <c r="AAQ32" s="26"/>
      <c r="AAR32" s="26"/>
      <c r="AAS32" s="26"/>
      <c r="AAT32" s="26"/>
      <c r="AAU32" s="26"/>
      <c r="AAV32" s="26"/>
      <c r="AAW32" s="26"/>
      <c r="AAX32" s="26"/>
      <c r="AAY32" s="26"/>
      <c r="AAZ32" s="26"/>
      <c r="ABA32" s="26"/>
      <c r="ABB32" s="26"/>
      <c r="ABC32" s="26"/>
      <c r="ABD32" s="26"/>
      <c r="ABE32" s="26"/>
      <c r="ABF32" s="26"/>
      <c r="ABG32" s="26"/>
      <c r="ABH32" s="26"/>
      <c r="ABI32" s="26"/>
      <c r="ABJ32" s="26"/>
      <c r="ABK32" s="26"/>
      <c r="ABL32" s="26"/>
      <c r="ABM32" s="26"/>
      <c r="ABN32" s="26"/>
      <c r="ABO32" s="26"/>
      <c r="ABP32" s="26"/>
      <c r="ABQ32" s="26"/>
      <c r="ABR32" s="26"/>
      <c r="ABS32" s="26"/>
      <c r="ABT32" s="26"/>
      <c r="ABU32" s="26"/>
      <c r="ABV32" s="26"/>
      <c r="ABW32" s="26"/>
      <c r="ABX32" s="26"/>
      <c r="ABY32" s="26"/>
      <c r="ABZ32" s="26"/>
      <c r="ACA32" s="26"/>
      <c r="ACB32" s="26"/>
      <c r="ACC32" s="26"/>
      <c r="ACD32" s="26"/>
      <c r="ACE32" s="26"/>
      <c r="ACF32" s="26"/>
      <c r="ACG32" s="26"/>
      <c r="ACH32" s="26"/>
      <c r="ACI32" s="26"/>
      <c r="ACJ32" s="26"/>
      <c r="ACK32" s="26"/>
      <c r="ACL32" s="26"/>
      <c r="ACM32" s="26"/>
      <c r="ACN32" s="26"/>
      <c r="ACO32" s="26"/>
      <c r="ACP32" s="26"/>
      <c r="ACQ32" s="26"/>
      <c r="ACR32" s="26"/>
      <c r="ACS32" s="26"/>
      <c r="ACT32" s="26"/>
      <c r="ACU32" s="26"/>
      <c r="ACV32" s="26"/>
      <c r="ACW32" s="26"/>
      <c r="ACX32" s="26"/>
      <c r="ACY32" s="26"/>
      <c r="ACZ32" s="26"/>
      <c r="ADA32" s="26"/>
      <c r="ADB32" s="26"/>
      <c r="ADC32" s="26"/>
      <c r="ADD32" s="26"/>
      <c r="ADE32" s="26"/>
      <c r="ADF32" s="26"/>
      <c r="ADG32" s="26"/>
      <c r="ADH32" s="26"/>
      <c r="ADI32" s="26"/>
      <c r="ADJ32" s="26"/>
      <c r="ADK32" s="26"/>
      <c r="ADL32" s="26"/>
      <c r="ADM32" s="26"/>
      <c r="ADN32" s="26"/>
      <c r="ADO32" s="26"/>
      <c r="ADP32" s="26"/>
      <c r="ADQ32" s="26"/>
      <c r="ADR32" s="26"/>
      <c r="ADS32" s="26"/>
      <c r="ADT32" s="26"/>
      <c r="ADU32" s="26"/>
      <c r="ADV32" s="26"/>
      <c r="ADW32" s="26"/>
      <c r="ADX32" s="26"/>
      <c r="ADY32" s="26"/>
      <c r="ADZ32" s="26"/>
      <c r="AEA32" s="26"/>
      <c r="AEB32" s="26"/>
      <c r="AEC32" s="26"/>
      <c r="AED32" s="26"/>
      <c r="AEE32" s="26"/>
      <c r="AEF32" s="26"/>
      <c r="AEG32" s="26"/>
      <c r="AEH32" s="26"/>
      <c r="AEI32" s="26"/>
      <c r="AEJ32" s="26"/>
      <c r="AEK32" s="26"/>
      <c r="AEL32" s="26"/>
      <c r="AEM32" s="26"/>
      <c r="AEN32" s="26"/>
      <c r="AEO32" s="26"/>
      <c r="AEP32" s="26"/>
      <c r="AEQ32" s="26"/>
      <c r="AER32" s="26"/>
      <c r="AES32" s="26"/>
      <c r="AET32" s="26"/>
      <c r="AEU32" s="26"/>
      <c r="AEV32" s="26"/>
      <c r="AEW32" s="26"/>
      <c r="AEX32" s="26"/>
      <c r="AEY32" s="26"/>
      <c r="AEZ32" s="26"/>
      <c r="AFA32" s="26"/>
      <c r="AFB32" s="26"/>
      <c r="AFC32" s="26"/>
      <c r="AFD32" s="26"/>
      <c r="AFE32" s="26"/>
      <c r="AFF32" s="26"/>
      <c r="AFG32" s="26"/>
      <c r="AFH32" s="26"/>
      <c r="AFI32" s="26"/>
      <c r="AFJ32" s="26"/>
      <c r="AFK32" s="26"/>
      <c r="AFL32" s="26"/>
      <c r="AFM32" s="26"/>
      <c r="AFN32" s="26"/>
      <c r="AFO32" s="26"/>
      <c r="AFP32" s="26"/>
      <c r="AFQ32" s="26"/>
      <c r="AFR32" s="26"/>
      <c r="AFS32" s="26"/>
      <c r="AFT32" s="26"/>
      <c r="AFU32" s="26"/>
      <c r="AFV32" s="26"/>
      <c r="AFW32" s="26"/>
      <c r="AFX32" s="26"/>
      <c r="AFY32" s="26"/>
      <c r="AFZ32" s="26"/>
      <c r="AGA32" s="26"/>
      <c r="AGB32" s="26"/>
      <c r="AGC32" s="26"/>
      <c r="AGD32" s="26"/>
      <c r="AGE32" s="26"/>
      <c r="AGF32" s="26"/>
      <c r="AGG32" s="26"/>
      <c r="AGH32" s="26"/>
      <c r="AGI32" s="26"/>
      <c r="AGJ32" s="26"/>
      <c r="AGK32" s="26"/>
      <c r="AGL32" s="26"/>
      <c r="AGM32" s="26"/>
      <c r="AGN32" s="26"/>
      <c r="AGO32" s="26"/>
      <c r="AGP32" s="26"/>
      <c r="AGQ32" s="26"/>
      <c r="AGR32" s="26"/>
      <c r="AGS32" s="26"/>
      <c r="AGT32" s="26"/>
      <c r="AGU32" s="26"/>
      <c r="AGV32" s="26"/>
      <c r="AGW32" s="26"/>
      <c r="AGX32" s="26"/>
      <c r="AGY32" s="26"/>
      <c r="AGZ32" s="26"/>
      <c r="AHA32" s="26"/>
      <c r="AHB32" s="26"/>
      <c r="AHC32" s="26"/>
      <c r="AHD32" s="26"/>
      <c r="AHE32" s="26"/>
      <c r="AHF32" s="26"/>
      <c r="AHG32" s="26"/>
      <c r="AHH32" s="26"/>
      <c r="AHI32" s="26"/>
      <c r="AHJ32" s="26"/>
      <c r="AHK32" s="26"/>
      <c r="AHL32" s="26"/>
      <c r="AHM32" s="26"/>
      <c r="AHN32" s="26"/>
      <c r="AHO32" s="26"/>
      <c r="AHP32" s="26"/>
      <c r="AHQ32" s="26"/>
      <c r="AHR32" s="26"/>
      <c r="AHS32" s="26"/>
      <c r="AHT32" s="26"/>
      <c r="AHU32" s="26"/>
      <c r="AHV32" s="26"/>
      <c r="AHW32" s="26"/>
      <c r="AHX32" s="26"/>
      <c r="AHY32" s="26"/>
      <c r="AHZ32" s="26"/>
      <c r="AIA32" s="26"/>
      <c r="AIB32" s="26"/>
      <c r="AIC32" s="26"/>
      <c r="AID32" s="26"/>
      <c r="AIE32" s="26"/>
      <c r="AIF32" s="26"/>
      <c r="AIG32" s="26"/>
      <c r="AIH32" s="26"/>
      <c r="AII32" s="26"/>
      <c r="AIJ32" s="26"/>
      <c r="AIK32" s="26"/>
      <c r="AIL32" s="26"/>
      <c r="AIM32" s="26"/>
      <c r="AIN32" s="26"/>
      <c r="AIO32" s="26"/>
      <c r="AIP32" s="26"/>
      <c r="AIQ32" s="26"/>
      <c r="AIR32" s="26"/>
      <c r="AIS32" s="26"/>
      <c r="AIT32" s="26"/>
      <c r="AIU32" s="26"/>
      <c r="AIV32" s="26"/>
      <c r="AIW32" s="26"/>
      <c r="AIX32" s="26"/>
      <c r="AIY32" s="26"/>
      <c r="AIZ32" s="26"/>
      <c r="AJA32" s="26"/>
      <c r="AJB32" s="26"/>
      <c r="AJC32" s="26"/>
      <c r="AJD32" s="26"/>
      <c r="AJE32" s="26"/>
      <c r="AJF32" s="26"/>
      <c r="AJG32" s="26"/>
      <c r="AJH32" s="26"/>
      <c r="AJI32" s="26"/>
      <c r="AJJ32" s="26"/>
      <c r="AJK32" s="26"/>
      <c r="AJL32" s="26"/>
      <c r="AJM32" s="26"/>
      <c r="AJN32" s="26"/>
      <c r="AJO32" s="26"/>
      <c r="AJP32" s="26"/>
      <c r="AJQ32" s="26"/>
      <c r="AJR32" s="26"/>
      <c r="AJS32" s="26"/>
      <c r="AJT32" s="26"/>
      <c r="AJU32" s="26"/>
      <c r="AJV32" s="26"/>
      <c r="AJW32" s="26"/>
      <c r="AJX32" s="26"/>
      <c r="AJY32" s="26"/>
      <c r="AJZ32" s="26"/>
      <c r="AKA32" s="26"/>
      <c r="AKB32" s="26"/>
      <c r="AKC32" s="26"/>
      <c r="AKD32" s="26"/>
      <c r="AKE32" s="26"/>
      <c r="AKF32" s="26"/>
      <c r="AKG32" s="26"/>
      <c r="AKH32" s="26"/>
      <c r="AKI32" s="26"/>
      <c r="AKJ32" s="26"/>
      <c r="AKK32" s="26"/>
      <c r="AKL32" s="26"/>
      <c r="AKM32" s="26"/>
      <c r="AKN32" s="26"/>
      <c r="AKO32" s="26"/>
      <c r="AKP32" s="26"/>
      <c r="AKQ32" s="26"/>
      <c r="AKR32" s="26"/>
      <c r="AKS32" s="26"/>
      <c r="AKT32" s="26"/>
      <c r="AKU32" s="26"/>
      <c r="AKV32" s="26"/>
      <c r="AKW32" s="26"/>
      <c r="AKX32" s="26"/>
      <c r="AKY32" s="26"/>
      <c r="AKZ32" s="26"/>
      <c r="ALA32" s="26"/>
      <c r="ALB32" s="26"/>
      <c r="ALC32" s="26"/>
      <c r="ALD32" s="26"/>
      <c r="ALE32" s="26"/>
      <c r="ALF32" s="26"/>
      <c r="ALG32" s="26"/>
      <c r="ALH32" s="26"/>
      <c r="ALI32" s="26"/>
      <c r="ALJ32" s="26"/>
      <c r="ALK32" s="26"/>
      <c r="ALL32" s="26"/>
      <c r="ALM32" s="26"/>
      <c r="ALN32" s="26"/>
      <c r="ALO32" s="26"/>
      <c r="ALP32" s="26"/>
      <c r="ALQ32" s="26"/>
      <c r="ALR32" s="26"/>
      <c r="ALS32" s="26"/>
      <c r="ALT32" s="26"/>
      <c r="ALU32" s="26"/>
      <c r="ALV32" s="26"/>
      <c r="ALW32" s="26"/>
      <c r="ALX32" s="26"/>
      <c r="ALY32" s="26"/>
      <c r="ALZ32" s="26"/>
      <c r="AMA32" s="26"/>
      <c r="AMB32" s="26"/>
      <c r="AMC32" s="26"/>
      <c r="AMD32" s="26"/>
      <c r="AME32" s="26"/>
      <c r="AMF32" s="26"/>
    </row>
    <row r="33" spans="1:1020" s="15" customFormat="1" ht="15" x14ac:dyDescent="0.25">
      <c r="A33" s="23">
        <v>206</v>
      </c>
      <c r="B33" s="23" t="s">
        <v>103</v>
      </c>
      <c r="C33" s="23" t="s">
        <v>104</v>
      </c>
      <c r="D33" s="23" t="s">
        <v>55</v>
      </c>
      <c r="E33" s="23" t="s">
        <v>56</v>
      </c>
      <c r="F33" s="27"/>
      <c r="G33" s="256"/>
      <c r="H33" s="249"/>
      <c r="I33" s="27"/>
      <c r="J33" s="239" t="s">
        <v>3</v>
      </c>
      <c r="K33" s="240">
        <v>3</v>
      </c>
      <c r="L33" s="27"/>
      <c r="M33" s="166">
        <v>13</v>
      </c>
      <c r="N33" s="166">
        <v>20</v>
      </c>
      <c r="O33" s="96">
        <f t="shared" si="0"/>
        <v>0.65</v>
      </c>
      <c r="P33" s="103">
        <v>0</v>
      </c>
      <c r="Q33" s="27"/>
      <c r="R33" s="169">
        <v>7</v>
      </c>
      <c r="S33" s="169">
        <v>13</v>
      </c>
      <c r="T33" s="39">
        <f t="shared" si="1"/>
        <v>0.53846153846153844</v>
      </c>
      <c r="U33" s="75">
        <f t="shared" si="9"/>
        <v>2</v>
      </c>
      <c r="V33" s="27"/>
      <c r="W33" s="25" t="s">
        <v>4</v>
      </c>
      <c r="X33" s="75">
        <v>0</v>
      </c>
      <c r="Y33" s="27"/>
      <c r="Z33" s="137">
        <v>0</v>
      </c>
      <c r="AA33" s="137">
        <v>367944.72284760786</v>
      </c>
      <c r="AB33" s="96">
        <f t="shared" si="3"/>
        <v>0</v>
      </c>
      <c r="AC33" s="75">
        <f t="shared" si="4"/>
        <v>-1</v>
      </c>
      <c r="AD33" s="27"/>
      <c r="AE33" s="113">
        <v>117033</v>
      </c>
      <c r="AF33" s="75">
        <v>0</v>
      </c>
      <c r="AG33" s="27"/>
      <c r="AH33" s="113">
        <v>252</v>
      </c>
      <c r="AI33" s="75">
        <v>3</v>
      </c>
      <c r="AJ33" s="27"/>
      <c r="AK33" s="113">
        <v>1838</v>
      </c>
      <c r="AL33" s="113">
        <v>115574</v>
      </c>
      <c r="AM33" s="226">
        <f t="shared" si="5"/>
        <v>1.5903230830463598E-2</v>
      </c>
      <c r="AN33" s="75">
        <f t="shared" si="6"/>
        <v>3</v>
      </c>
      <c r="AO33" s="27"/>
      <c r="AP33" s="144">
        <v>-3.1073446327683607E-2</v>
      </c>
      <c r="AQ33" s="75">
        <v>1</v>
      </c>
      <c r="AR33" s="27"/>
      <c r="AS33" s="267"/>
      <c r="AT33" s="75">
        <v>0</v>
      </c>
      <c r="AU33" s="27"/>
      <c r="AV33" s="228">
        <f t="shared" si="7"/>
        <v>11</v>
      </c>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row>
    <row r="34" spans="1:1020" s="15" customFormat="1" ht="15" x14ac:dyDescent="0.25">
      <c r="A34" s="10">
        <v>206</v>
      </c>
      <c r="B34" s="14" t="s">
        <v>120</v>
      </c>
      <c r="C34" s="10" t="s">
        <v>121</v>
      </c>
      <c r="D34" s="10" t="s">
        <v>55</v>
      </c>
      <c r="E34" s="10" t="s">
        <v>56</v>
      </c>
      <c r="G34" s="9">
        <v>1</v>
      </c>
      <c r="H34" s="177">
        <v>3</v>
      </c>
      <c r="I34"/>
      <c r="J34" s="22" t="s">
        <v>3</v>
      </c>
      <c r="K34" s="69">
        <v>3</v>
      </c>
      <c r="L34"/>
      <c r="M34" s="246">
        <v>7</v>
      </c>
      <c r="N34" s="246">
        <v>1</v>
      </c>
      <c r="O34" s="243">
        <v>2</v>
      </c>
      <c r="P34" s="243"/>
      <c r="Q34"/>
      <c r="R34" s="67">
        <v>5</v>
      </c>
      <c r="S34" s="67">
        <v>7</v>
      </c>
      <c r="T34" s="40">
        <f t="shared" si="1"/>
        <v>0.7142857142857143</v>
      </c>
      <c r="U34" s="69">
        <f t="shared" si="9"/>
        <v>2</v>
      </c>
      <c r="V34"/>
      <c r="W34" s="22" t="s">
        <v>4</v>
      </c>
      <c r="X34" s="69">
        <v>0</v>
      </c>
      <c r="Z34" s="130">
        <v>0</v>
      </c>
      <c r="AA34" s="130">
        <v>180535.90350912692</v>
      </c>
      <c r="AB34" s="172">
        <f t="shared" si="3"/>
        <v>0</v>
      </c>
      <c r="AC34" s="69">
        <f t="shared" si="4"/>
        <v>-1</v>
      </c>
      <c r="AE34" s="104">
        <v>66132</v>
      </c>
      <c r="AF34" s="69">
        <v>-1</v>
      </c>
      <c r="AH34" s="104">
        <v>283</v>
      </c>
      <c r="AI34" s="69">
        <v>3</v>
      </c>
      <c r="AK34" s="104">
        <v>62515</v>
      </c>
      <c r="AL34" s="104">
        <v>65284</v>
      </c>
      <c r="AM34" s="171">
        <f t="shared" si="5"/>
        <v>0.95758531952698978</v>
      </c>
      <c r="AN34" s="69">
        <f t="shared" si="6"/>
        <v>0</v>
      </c>
      <c r="AP34" s="141">
        <v>4.8022598870056443E-2</v>
      </c>
      <c r="AQ34" s="69">
        <v>0</v>
      </c>
      <c r="AS34" s="263"/>
      <c r="AT34" s="69">
        <v>0</v>
      </c>
      <c r="AV34" s="228">
        <f t="shared" si="7"/>
        <v>10</v>
      </c>
    </row>
    <row r="35" spans="1:1020" s="15" customFormat="1" ht="15" x14ac:dyDescent="0.25">
      <c r="A35" s="10">
        <v>206</v>
      </c>
      <c r="B35" s="4" t="s">
        <v>116</v>
      </c>
      <c r="C35" s="10" t="s">
        <v>117</v>
      </c>
      <c r="D35" s="10" t="s">
        <v>55</v>
      </c>
      <c r="E35" s="10" t="s">
        <v>56</v>
      </c>
      <c r="G35" s="9">
        <v>1</v>
      </c>
      <c r="H35" s="177">
        <v>3</v>
      </c>
      <c r="I35" s="1"/>
      <c r="J35" s="22" t="s">
        <v>3</v>
      </c>
      <c r="K35" s="69">
        <v>3</v>
      </c>
      <c r="L35" s="1"/>
      <c r="M35" s="67">
        <v>4</v>
      </c>
      <c r="N35" s="67">
        <v>4</v>
      </c>
      <c r="O35" s="153">
        <f t="shared" ref="O35:O40" si="10">M35/N35</f>
        <v>1</v>
      </c>
      <c r="P35" s="98">
        <v>2</v>
      </c>
      <c r="Q35" s="1"/>
      <c r="R35" s="67">
        <v>4</v>
      </c>
      <c r="S35" s="67">
        <v>4</v>
      </c>
      <c r="T35" s="153">
        <f t="shared" si="1"/>
        <v>1</v>
      </c>
      <c r="U35" s="69">
        <f t="shared" si="9"/>
        <v>2</v>
      </c>
      <c r="V35" s="1"/>
      <c r="W35" s="22" t="s">
        <v>4</v>
      </c>
      <c r="X35" s="69">
        <v>0</v>
      </c>
      <c r="Z35" s="130">
        <v>0</v>
      </c>
      <c r="AA35" s="130">
        <v>104675.18828907076</v>
      </c>
      <c r="AB35" s="172">
        <f t="shared" si="3"/>
        <v>0</v>
      </c>
      <c r="AC35" s="69">
        <f t="shared" si="4"/>
        <v>-1</v>
      </c>
      <c r="AE35" s="104">
        <v>26146</v>
      </c>
      <c r="AF35" s="69">
        <v>-1</v>
      </c>
      <c r="AH35" s="104">
        <v>162</v>
      </c>
      <c r="AI35" s="69">
        <v>1</v>
      </c>
      <c r="AK35" s="104">
        <v>19242</v>
      </c>
      <c r="AL35" s="104">
        <v>19242</v>
      </c>
      <c r="AM35" s="171">
        <f t="shared" si="5"/>
        <v>1</v>
      </c>
      <c r="AN35" s="69">
        <f t="shared" si="6"/>
        <v>0</v>
      </c>
      <c r="AP35" s="141">
        <v>5.0847457627118731E-2</v>
      </c>
      <c r="AQ35" s="69">
        <v>0</v>
      </c>
      <c r="AS35" s="263"/>
      <c r="AT35" s="69">
        <v>0</v>
      </c>
      <c r="AV35" s="228">
        <f t="shared" si="7"/>
        <v>10</v>
      </c>
    </row>
    <row r="36" spans="1:1020" s="15" customFormat="1" ht="15" x14ac:dyDescent="0.25">
      <c r="A36" s="10">
        <v>206</v>
      </c>
      <c r="B36" s="14" t="s">
        <v>126</v>
      </c>
      <c r="C36" s="10" t="s">
        <v>127</v>
      </c>
      <c r="D36" s="10" t="s">
        <v>55</v>
      </c>
      <c r="E36" s="10" t="s">
        <v>56</v>
      </c>
      <c r="G36" s="9">
        <v>0.6</v>
      </c>
      <c r="H36" s="177">
        <v>3</v>
      </c>
      <c r="I36" s="1"/>
      <c r="J36" s="61" t="s">
        <v>3</v>
      </c>
      <c r="K36" s="72">
        <v>3</v>
      </c>
      <c r="L36" s="1"/>
      <c r="M36" s="162">
        <v>7</v>
      </c>
      <c r="N36" s="162">
        <v>9</v>
      </c>
      <c r="O36" s="94">
        <f t="shared" si="10"/>
        <v>0.77777777777777779</v>
      </c>
      <c r="P36" s="101">
        <v>0</v>
      </c>
      <c r="Q36" s="1"/>
      <c r="R36" s="165">
        <v>6</v>
      </c>
      <c r="S36" s="165">
        <v>7</v>
      </c>
      <c r="T36" s="40">
        <f t="shared" si="1"/>
        <v>0.8571428571428571</v>
      </c>
      <c r="U36" s="69">
        <v>2</v>
      </c>
      <c r="V36" s="1"/>
      <c r="W36" s="22" t="s">
        <v>4</v>
      </c>
      <c r="X36" s="69">
        <v>0</v>
      </c>
      <c r="Z36" s="130">
        <v>0</v>
      </c>
      <c r="AA36" s="130">
        <v>300514.44353724486</v>
      </c>
      <c r="AB36" s="172">
        <f t="shared" si="3"/>
        <v>0</v>
      </c>
      <c r="AC36" s="69">
        <f t="shared" si="4"/>
        <v>-1</v>
      </c>
      <c r="AE36" s="104">
        <v>96751</v>
      </c>
      <c r="AF36" s="69">
        <v>0</v>
      </c>
      <c r="AH36" s="104">
        <v>262</v>
      </c>
      <c r="AI36" s="69">
        <v>3</v>
      </c>
      <c r="AK36" s="104">
        <v>93983</v>
      </c>
      <c r="AL36" s="104">
        <v>94493</v>
      </c>
      <c r="AM36" s="171">
        <f t="shared" si="5"/>
        <v>0.99460277480871595</v>
      </c>
      <c r="AN36" s="69">
        <f t="shared" si="6"/>
        <v>0</v>
      </c>
      <c r="AP36" s="141">
        <v>2.7777777777777901E-2</v>
      </c>
      <c r="AQ36" s="69">
        <v>0</v>
      </c>
      <c r="AS36" s="263"/>
      <c r="AT36" s="69">
        <v>0</v>
      </c>
      <c r="AV36" s="228">
        <f t="shared" si="7"/>
        <v>10</v>
      </c>
    </row>
    <row r="37" spans="1:1020" s="15" customFormat="1" ht="15" x14ac:dyDescent="0.25">
      <c r="A37" s="10">
        <v>206</v>
      </c>
      <c r="B37" s="14" t="s">
        <v>134</v>
      </c>
      <c r="C37" s="10" t="s">
        <v>135</v>
      </c>
      <c r="D37" s="10" t="s">
        <v>55</v>
      </c>
      <c r="E37" s="10" t="s">
        <v>56</v>
      </c>
      <c r="G37" s="9">
        <v>0.66666666666666663</v>
      </c>
      <c r="H37" s="177">
        <v>3</v>
      </c>
      <c r="I37" s="1"/>
      <c r="J37" s="22" t="s">
        <v>3</v>
      </c>
      <c r="K37" s="69">
        <v>3</v>
      </c>
      <c r="L37" s="1"/>
      <c r="M37" s="164">
        <v>16.5</v>
      </c>
      <c r="N37" s="164">
        <v>19.5</v>
      </c>
      <c r="O37" s="158">
        <f t="shared" si="10"/>
        <v>0.84615384615384615</v>
      </c>
      <c r="P37" s="69">
        <f>IF(O37&gt;0,IF(O37&gt;0.5,2,IF(O37&gt;0.2,1,0)),"")</f>
        <v>2</v>
      </c>
      <c r="Q37" s="1"/>
      <c r="R37" s="164">
        <v>14.5</v>
      </c>
      <c r="S37" s="164">
        <v>16.5</v>
      </c>
      <c r="T37" s="158">
        <f t="shared" si="1"/>
        <v>0.87878787878787878</v>
      </c>
      <c r="U37" s="69">
        <f>IF(T37&gt;0,IF(T37&gt;0.5,2,IF(T37&gt;0.2,1,0)),"")</f>
        <v>2</v>
      </c>
      <c r="V37" s="1"/>
      <c r="W37" s="22" t="s">
        <v>3</v>
      </c>
      <c r="X37" s="69">
        <v>1</v>
      </c>
      <c r="Y37" s="53"/>
      <c r="Z37" s="130">
        <v>0</v>
      </c>
      <c r="AA37" s="130">
        <v>13426.319304986386</v>
      </c>
      <c r="AB37" s="172">
        <f t="shared" si="3"/>
        <v>0</v>
      </c>
      <c r="AC37" s="69">
        <f t="shared" si="4"/>
        <v>-1</v>
      </c>
      <c r="AE37" s="104">
        <v>4723</v>
      </c>
      <c r="AF37" s="69">
        <v>-1</v>
      </c>
      <c r="AH37" s="104">
        <v>125</v>
      </c>
      <c r="AI37" s="69">
        <v>0</v>
      </c>
      <c r="AK37" s="104">
        <v>4648</v>
      </c>
      <c r="AL37" s="104">
        <v>4649</v>
      </c>
      <c r="AM37" s="171">
        <f t="shared" si="5"/>
        <v>0.99978489997848996</v>
      </c>
      <c r="AN37" s="69">
        <f t="shared" si="6"/>
        <v>0</v>
      </c>
      <c r="AP37" s="141">
        <v>7.6271186440677985E-2</v>
      </c>
      <c r="AQ37" s="69">
        <v>0</v>
      </c>
      <c r="AS37" s="263"/>
      <c r="AT37" s="69">
        <v>0</v>
      </c>
      <c r="AV37" s="228">
        <f t="shared" si="7"/>
        <v>10</v>
      </c>
    </row>
    <row r="38" spans="1:1020" s="15" customFormat="1" ht="15" x14ac:dyDescent="0.25">
      <c r="A38" s="10">
        <v>206</v>
      </c>
      <c r="B38" s="10" t="s">
        <v>105</v>
      </c>
      <c r="C38" s="10" t="s">
        <v>107</v>
      </c>
      <c r="D38" s="10" t="s">
        <v>55</v>
      </c>
      <c r="E38" s="10" t="s">
        <v>56</v>
      </c>
      <c r="G38" s="257"/>
      <c r="H38" s="247"/>
      <c r="J38" s="22" t="s">
        <v>3</v>
      </c>
      <c r="K38" s="69">
        <v>3</v>
      </c>
      <c r="M38" s="159">
        <v>9</v>
      </c>
      <c r="N38" s="159">
        <v>9</v>
      </c>
      <c r="O38" s="92">
        <f t="shared" si="10"/>
        <v>1</v>
      </c>
      <c r="P38" s="98">
        <v>2</v>
      </c>
      <c r="R38" s="165">
        <v>3</v>
      </c>
      <c r="S38" s="165">
        <v>9</v>
      </c>
      <c r="T38" s="40">
        <f t="shared" si="1"/>
        <v>0.33333333333333331</v>
      </c>
      <c r="U38" s="69">
        <f>IF(T38&gt;0,IF(T38&gt;0.5,2,IF(T38&gt;0.2,1,0)),"")</f>
        <v>1</v>
      </c>
      <c r="W38" s="22" t="s">
        <v>4</v>
      </c>
      <c r="X38" s="69">
        <v>0</v>
      </c>
      <c r="Z38" s="130">
        <v>67790.314017270808</v>
      </c>
      <c r="AA38" s="130">
        <v>688897.09098299884</v>
      </c>
      <c r="AB38" s="92">
        <f t="shared" si="3"/>
        <v>9.8404122915571712E-2</v>
      </c>
      <c r="AC38" s="69">
        <f t="shared" si="4"/>
        <v>2</v>
      </c>
      <c r="AE38" s="104">
        <v>257002</v>
      </c>
      <c r="AF38" s="69">
        <v>1</v>
      </c>
      <c r="AH38" s="104">
        <v>250</v>
      </c>
      <c r="AI38" s="69">
        <v>3</v>
      </c>
      <c r="AK38" s="104">
        <v>209196</v>
      </c>
      <c r="AL38" s="104">
        <v>253176</v>
      </c>
      <c r="AM38" s="171">
        <f t="shared" si="5"/>
        <v>0.82628685183429706</v>
      </c>
      <c r="AN38" s="69">
        <f t="shared" si="6"/>
        <v>0</v>
      </c>
      <c r="AP38" s="141">
        <v>1.6949152542372836E-2</v>
      </c>
      <c r="AQ38" s="69">
        <v>0</v>
      </c>
      <c r="AS38" s="263" t="s">
        <v>153</v>
      </c>
      <c r="AT38" s="69">
        <v>-1</v>
      </c>
      <c r="AV38" s="228">
        <f t="shared" si="7"/>
        <v>10</v>
      </c>
    </row>
    <row r="39" spans="1:1020" s="15" customFormat="1" ht="15" x14ac:dyDescent="0.25">
      <c r="A39" s="10">
        <v>206</v>
      </c>
      <c r="B39" s="10" t="s">
        <v>81</v>
      </c>
      <c r="C39" s="10" t="s">
        <v>82</v>
      </c>
      <c r="D39" s="10" t="s">
        <v>55</v>
      </c>
      <c r="E39" s="10" t="s">
        <v>56</v>
      </c>
      <c r="G39" s="16">
        <v>0</v>
      </c>
      <c r="H39" s="69">
        <v>-1</v>
      </c>
      <c r="J39" s="22" t="s">
        <v>3</v>
      </c>
      <c r="K39" s="74">
        <v>3</v>
      </c>
      <c r="M39" s="159">
        <v>23</v>
      </c>
      <c r="N39" s="159">
        <v>24</v>
      </c>
      <c r="O39" s="92">
        <f t="shared" si="10"/>
        <v>0.95833333333333337</v>
      </c>
      <c r="P39" s="98">
        <v>2</v>
      </c>
      <c r="R39" s="165">
        <v>18</v>
      </c>
      <c r="S39" s="165">
        <v>23</v>
      </c>
      <c r="T39" s="40">
        <f t="shared" si="1"/>
        <v>0.78260869565217395</v>
      </c>
      <c r="U39" s="69">
        <f>IF(T39&gt;0,IF(T39&gt;0.5,2,IF(T39&gt;0.2,1,0)),"")</f>
        <v>2</v>
      </c>
      <c r="W39" s="22" t="s">
        <v>4</v>
      </c>
      <c r="X39" s="74">
        <v>0</v>
      </c>
      <c r="Z39" s="130">
        <v>0</v>
      </c>
      <c r="AA39" s="130">
        <v>362115.09770769486</v>
      </c>
      <c r="AB39" s="92">
        <f t="shared" si="3"/>
        <v>0</v>
      </c>
      <c r="AC39" s="69">
        <f t="shared" si="4"/>
        <v>-1</v>
      </c>
      <c r="AE39" s="104">
        <v>114544</v>
      </c>
      <c r="AF39" s="69">
        <v>0</v>
      </c>
      <c r="AH39" s="104">
        <v>314</v>
      </c>
      <c r="AI39" s="69">
        <v>3</v>
      </c>
      <c r="AK39" s="104">
        <v>103821</v>
      </c>
      <c r="AL39" s="104">
        <v>111862</v>
      </c>
      <c r="AM39" s="171">
        <f t="shared" si="5"/>
        <v>0.928116786755109</v>
      </c>
      <c r="AN39" s="69">
        <f t="shared" si="6"/>
        <v>0</v>
      </c>
      <c r="AP39" s="141">
        <v>0</v>
      </c>
      <c r="AQ39" s="69">
        <v>1</v>
      </c>
      <c r="AS39" s="263"/>
      <c r="AT39" s="69">
        <v>0</v>
      </c>
      <c r="AV39" s="228">
        <f t="shared" si="7"/>
        <v>9</v>
      </c>
    </row>
    <row r="40" spans="1:1020" s="15" customFormat="1" ht="15" x14ac:dyDescent="0.25">
      <c r="A40" s="10">
        <v>206</v>
      </c>
      <c r="B40" s="14" t="s">
        <v>130</v>
      </c>
      <c r="C40" s="10" t="s">
        <v>131</v>
      </c>
      <c r="D40" s="10" t="s">
        <v>55</v>
      </c>
      <c r="E40" s="10" t="s">
        <v>56</v>
      </c>
      <c r="G40" s="187">
        <v>1</v>
      </c>
      <c r="H40" s="189">
        <v>3</v>
      </c>
      <c r="I40" s="157"/>
      <c r="J40" s="22" t="s">
        <v>3</v>
      </c>
      <c r="K40" s="69">
        <v>3</v>
      </c>
      <c r="L40" s="157"/>
      <c r="M40" s="193">
        <v>4</v>
      </c>
      <c r="N40" s="193">
        <v>4</v>
      </c>
      <c r="O40" s="94">
        <f t="shared" si="10"/>
        <v>1</v>
      </c>
      <c r="P40" s="98">
        <v>2</v>
      </c>
      <c r="Q40" s="157"/>
      <c r="R40" s="165">
        <v>2</v>
      </c>
      <c r="S40" s="165">
        <v>4</v>
      </c>
      <c r="T40" s="40">
        <v>0.5</v>
      </c>
      <c r="U40" s="69">
        <v>1</v>
      </c>
      <c r="V40" s="157"/>
      <c r="W40" s="22" t="s">
        <v>4</v>
      </c>
      <c r="X40" s="69">
        <v>0</v>
      </c>
      <c r="Z40" s="130">
        <v>0</v>
      </c>
      <c r="AA40" s="130">
        <v>470.92035167762492</v>
      </c>
      <c r="AB40" s="172">
        <f t="shared" si="3"/>
        <v>0</v>
      </c>
      <c r="AC40" s="69">
        <f t="shared" si="4"/>
        <v>-1</v>
      </c>
      <c r="AE40" s="104">
        <v>42</v>
      </c>
      <c r="AF40" s="69">
        <v>-1</v>
      </c>
      <c r="AH40" s="104">
        <v>5</v>
      </c>
      <c r="AI40" s="69">
        <v>-1</v>
      </c>
      <c r="AK40" s="104">
        <v>35</v>
      </c>
      <c r="AL40" s="104">
        <v>35</v>
      </c>
      <c r="AM40" s="171">
        <f t="shared" si="5"/>
        <v>1</v>
      </c>
      <c r="AN40" s="69">
        <f t="shared" si="6"/>
        <v>0</v>
      </c>
      <c r="AP40" s="141">
        <v>-4.5197740112994378E-2</v>
      </c>
      <c r="AQ40" s="69">
        <v>1</v>
      </c>
      <c r="AS40" s="263"/>
      <c r="AT40" s="69">
        <v>0</v>
      </c>
      <c r="AV40" s="228">
        <f t="shared" si="7"/>
        <v>8</v>
      </c>
    </row>
    <row r="41" spans="1:1020" s="15" customFormat="1" ht="15" x14ac:dyDescent="0.25">
      <c r="A41" s="10">
        <v>206</v>
      </c>
      <c r="B41" s="4" t="s">
        <v>114</v>
      </c>
      <c r="C41" s="10" t="s">
        <v>115</v>
      </c>
      <c r="D41" s="10" t="s">
        <v>55</v>
      </c>
      <c r="E41" s="10" t="s">
        <v>56</v>
      </c>
      <c r="G41" s="9">
        <v>1</v>
      </c>
      <c r="H41" s="177">
        <v>3</v>
      </c>
      <c r="I41" s="1"/>
      <c r="J41" s="22" t="s">
        <v>4</v>
      </c>
      <c r="K41" s="69">
        <v>-1</v>
      </c>
      <c r="L41" s="1"/>
      <c r="M41" s="246">
        <v>7</v>
      </c>
      <c r="N41" s="246"/>
      <c r="O41" s="244"/>
      <c r="P41" s="243"/>
      <c r="Q41" s="1"/>
      <c r="R41" s="67">
        <v>4</v>
      </c>
      <c r="S41" s="67">
        <v>7</v>
      </c>
      <c r="T41" s="153">
        <f>R41/S41</f>
        <v>0.5714285714285714</v>
      </c>
      <c r="U41" s="69">
        <f>IF(T41&gt;0,IF(T41&gt;0.5,2,IF(T41&gt;0.2,1,0)),"")</f>
        <v>2</v>
      </c>
      <c r="V41" s="1"/>
      <c r="W41" s="22" t="s">
        <v>4</v>
      </c>
      <c r="X41" s="69">
        <v>0</v>
      </c>
      <c r="Z41" s="130">
        <v>0</v>
      </c>
      <c r="AA41" s="130">
        <v>195228.16201898796</v>
      </c>
      <c r="AB41" s="172">
        <f t="shared" si="3"/>
        <v>0</v>
      </c>
      <c r="AC41" s="69">
        <f t="shared" si="4"/>
        <v>-1</v>
      </c>
      <c r="AE41" s="104">
        <v>65142</v>
      </c>
      <c r="AF41" s="69">
        <v>-1</v>
      </c>
      <c r="AH41" s="104">
        <v>153</v>
      </c>
      <c r="AI41" s="69">
        <v>1</v>
      </c>
      <c r="AK41" s="104">
        <v>65142</v>
      </c>
      <c r="AL41" s="104">
        <v>65142</v>
      </c>
      <c r="AM41" s="171">
        <f t="shared" si="5"/>
        <v>1</v>
      </c>
      <c r="AN41" s="69">
        <f t="shared" si="6"/>
        <v>0</v>
      </c>
      <c r="AP41" s="141">
        <v>7.0621468926553632E-2</v>
      </c>
      <c r="AQ41" s="69">
        <v>0</v>
      </c>
      <c r="AS41" s="263" t="s">
        <v>153</v>
      </c>
      <c r="AT41" s="69">
        <v>-1</v>
      </c>
      <c r="AV41" s="228">
        <f t="shared" si="7"/>
        <v>3</v>
      </c>
    </row>
    <row r="42" spans="1:1020" s="15" customFormat="1" ht="15" x14ac:dyDescent="0.25">
      <c r="A42" s="10">
        <v>206</v>
      </c>
      <c r="B42" s="14" t="s">
        <v>136</v>
      </c>
      <c r="C42" s="10" t="s">
        <v>137</v>
      </c>
      <c r="D42" s="10" t="s">
        <v>55</v>
      </c>
      <c r="E42" s="10" t="s">
        <v>56</v>
      </c>
      <c r="G42" s="258"/>
      <c r="H42" s="246"/>
      <c r="I42" s="1"/>
      <c r="J42" s="22" t="s">
        <v>4</v>
      </c>
      <c r="K42" s="69">
        <v>-1</v>
      </c>
      <c r="L42" s="1"/>
      <c r="M42" s="67">
        <v>3</v>
      </c>
      <c r="N42" s="67">
        <v>5</v>
      </c>
      <c r="O42" s="158">
        <f>M42/N42</f>
        <v>0.6</v>
      </c>
      <c r="P42" s="98">
        <v>0</v>
      </c>
      <c r="Q42" s="1"/>
      <c r="R42" s="67">
        <v>2</v>
      </c>
      <c r="S42" s="67">
        <v>3</v>
      </c>
      <c r="T42" s="158">
        <f>R42/S42</f>
        <v>0.66666666666666663</v>
      </c>
      <c r="U42" s="69">
        <f>IF(T42&gt;0,IF(T42&gt;0.5,2,IF(T42&gt;0.2,1,0)),"")</f>
        <v>2</v>
      </c>
      <c r="V42" s="1"/>
      <c r="W42" s="243"/>
      <c r="X42" s="243"/>
      <c r="Y42" s="53"/>
      <c r="Z42" s="130">
        <v>628.49367683059245</v>
      </c>
      <c r="AA42" s="130">
        <v>55095.285323166165</v>
      </c>
      <c r="AB42" s="172">
        <f t="shared" si="3"/>
        <v>1.140739490038228E-2</v>
      </c>
      <c r="AC42" s="69">
        <f t="shared" si="4"/>
        <v>0</v>
      </c>
      <c r="AE42" s="104">
        <v>19507</v>
      </c>
      <c r="AF42" s="69">
        <v>-1</v>
      </c>
      <c r="AH42" s="104">
        <v>98</v>
      </c>
      <c r="AI42" s="69">
        <v>-1</v>
      </c>
      <c r="AK42" s="104">
        <v>19507</v>
      </c>
      <c r="AL42" s="104">
        <v>19507</v>
      </c>
      <c r="AM42" s="171">
        <f t="shared" si="5"/>
        <v>1</v>
      </c>
      <c r="AN42" s="69">
        <f t="shared" si="6"/>
        <v>0</v>
      </c>
      <c r="AP42" s="141">
        <v>-8.1920903954802227E-2</v>
      </c>
      <c r="AQ42" s="69">
        <v>2</v>
      </c>
      <c r="AS42" s="263"/>
      <c r="AT42" s="69">
        <v>0</v>
      </c>
      <c r="AV42" s="228">
        <f t="shared" si="7"/>
        <v>2</v>
      </c>
    </row>
    <row r="43" spans="1:1020" s="15" customFormat="1" ht="15" x14ac:dyDescent="0.25">
      <c r="A43" s="10">
        <v>206</v>
      </c>
      <c r="B43" s="14" t="s">
        <v>138</v>
      </c>
      <c r="C43" s="10" t="s">
        <v>139</v>
      </c>
      <c r="D43" s="10" t="s">
        <v>55</v>
      </c>
      <c r="E43" s="10" t="s">
        <v>56</v>
      </c>
      <c r="G43" s="187">
        <v>0</v>
      </c>
      <c r="H43" s="189">
        <v>-1</v>
      </c>
      <c r="I43" s="157"/>
      <c r="J43" s="22" t="s">
        <v>4</v>
      </c>
      <c r="K43" s="69">
        <v>-1</v>
      </c>
      <c r="L43" s="157"/>
      <c r="M43" s="193">
        <v>4</v>
      </c>
      <c r="N43" s="193">
        <v>8</v>
      </c>
      <c r="O43" s="158">
        <f>M43/N43</f>
        <v>0.5</v>
      </c>
      <c r="P43" s="98">
        <v>0</v>
      </c>
      <c r="Q43" s="157"/>
      <c r="R43" s="193">
        <v>3</v>
      </c>
      <c r="S43" s="193">
        <v>4</v>
      </c>
      <c r="T43" s="158">
        <f>R43/S43</f>
        <v>0.75</v>
      </c>
      <c r="U43" s="69">
        <f>IF(T43&gt;0,IF(T43&gt;0.5,2,IF(T43&gt;0.2,1,0)),"")</f>
        <v>2</v>
      </c>
      <c r="V43" s="157"/>
      <c r="W43" s="22" t="s">
        <v>4</v>
      </c>
      <c r="X43" s="69">
        <v>0</v>
      </c>
      <c r="Y43" s="53"/>
      <c r="Z43" s="130">
        <v>0</v>
      </c>
      <c r="AA43" s="130">
        <v>161303.48788446243</v>
      </c>
      <c r="AB43" s="172">
        <f t="shared" si="3"/>
        <v>0</v>
      </c>
      <c r="AC43" s="69">
        <f t="shared" si="4"/>
        <v>-1</v>
      </c>
      <c r="AE43" s="104">
        <v>48117</v>
      </c>
      <c r="AF43" s="69">
        <v>-1</v>
      </c>
      <c r="AH43" s="104">
        <v>126</v>
      </c>
      <c r="AI43" s="69">
        <v>0</v>
      </c>
      <c r="AK43" s="104">
        <v>45016</v>
      </c>
      <c r="AL43" s="104">
        <v>45016</v>
      </c>
      <c r="AM43" s="171">
        <f t="shared" si="5"/>
        <v>1</v>
      </c>
      <c r="AN43" s="69">
        <f t="shared" si="6"/>
        <v>0</v>
      </c>
      <c r="AP43" s="141">
        <v>3.3898305084745894E-2</v>
      </c>
      <c r="AQ43" s="69">
        <v>0</v>
      </c>
      <c r="AS43" s="263"/>
      <c r="AT43" s="69">
        <v>0</v>
      </c>
      <c r="AV43" s="228">
        <f t="shared" si="7"/>
        <v>-1</v>
      </c>
    </row>
    <row r="44" spans="1:1020" s="15" customFormat="1" ht="15" x14ac:dyDescent="0.25">
      <c r="A44" s="51">
        <v>206</v>
      </c>
      <c r="B44" s="48" t="s">
        <v>112</v>
      </c>
      <c r="C44" s="51" t="s">
        <v>113</v>
      </c>
      <c r="D44" s="51" t="s">
        <v>55</v>
      </c>
      <c r="E44" s="51" t="s">
        <v>56</v>
      </c>
      <c r="F44" s="53"/>
      <c r="G44" s="48"/>
      <c r="H44" s="48">
        <v>-1</v>
      </c>
      <c r="I44" s="181"/>
      <c r="J44" s="48"/>
      <c r="K44" s="48">
        <v>-1</v>
      </c>
      <c r="L44" s="181"/>
      <c r="M44" s="48"/>
      <c r="N44" s="48"/>
      <c r="O44" s="48"/>
      <c r="P44" s="48">
        <v>0</v>
      </c>
      <c r="Q44" s="181"/>
      <c r="R44" s="48"/>
      <c r="S44" s="48"/>
      <c r="T44" s="48"/>
      <c r="U44" s="48">
        <v>0</v>
      </c>
      <c r="V44" s="181"/>
      <c r="W44" s="48"/>
      <c r="X44" s="48">
        <v>0</v>
      </c>
      <c r="Y44" s="181"/>
      <c r="Z44" s="48"/>
      <c r="AA44" s="48"/>
      <c r="AB44" s="182"/>
      <c r="AC44" s="48">
        <v>-1</v>
      </c>
      <c r="AD44" s="181"/>
      <c r="AE44" s="182"/>
      <c r="AF44" s="48">
        <v>-1</v>
      </c>
      <c r="AG44" s="181"/>
      <c r="AH44" s="48"/>
      <c r="AI44" s="48">
        <v>-1</v>
      </c>
      <c r="AJ44" s="181"/>
      <c r="AK44" s="48"/>
      <c r="AL44" s="48"/>
      <c r="AM44" s="183"/>
      <c r="AN44" s="48">
        <v>0</v>
      </c>
      <c r="AO44" s="181"/>
      <c r="AP44" s="184"/>
      <c r="AQ44" s="48">
        <v>0</v>
      </c>
      <c r="AR44" s="181"/>
      <c r="AS44" s="48"/>
      <c r="AT44" s="48">
        <v>-1</v>
      </c>
      <c r="AV44" s="228">
        <f t="shared" si="7"/>
        <v>-5</v>
      </c>
    </row>
    <row r="45" spans="1:1020" s="15" customFormat="1" ht="15" x14ac:dyDescent="0.25">
      <c r="A45" s="51">
        <v>206</v>
      </c>
      <c r="B45" s="52" t="s">
        <v>122</v>
      </c>
      <c r="C45" s="51" t="s">
        <v>123</v>
      </c>
      <c r="D45" s="51" t="s">
        <v>55</v>
      </c>
      <c r="E45" s="51" t="s">
        <v>56</v>
      </c>
      <c r="F45" s="53"/>
      <c r="G45" s="48"/>
      <c r="H45" s="48">
        <v>-1</v>
      </c>
      <c r="I45" s="181"/>
      <c r="J45" s="48"/>
      <c r="K45" s="48">
        <v>-1</v>
      </c>
      <c r="L45" s="181"/>
      <c r="M45" s="48"/>
      <c r="N45" s="48"/>
      <c r="O45" s="48"/>
      <c r="P45" s="48">
        <v>0</v>
      </c>
      <c r="Q45" s="181"/>
      <c r="R45" s="48"/>
      <c r="S45" s="48"/>
      <c r="T45" s="48"/>
      <c r="U45" s="48">
        <v>0</v>
      </c>
      <c r="V45" s="181"/>
      <c r="W45" s="48"/>
      <c r="X45" s="48">
        <v>0</v>
      </c>
      <c r="Y45" s="181"/>
      <c r="Z45" s="48"/>
      <c r="AA45" s="48"/>
      <c r="AB45" s="182"/>
      <c r="AC45" s="48">
        <v>-1</v>
      </c>
      <c r="AD45" s="181"/>
      <c r="AE45" s="182"/>
      <c r="AF45" s="48">
        <v>-1</v>
      </c>
      <c r="AG45" s="181"/>
      <c r="AH45" s="48"/>
      <c r="AI45" s="48">
        <v>-1</v>
      </c>
      <c r="AJ45" s="181"/>
      <c r="AK45" s="48"/>
      <c r="AL45" s="48"/>
      <c r="AM45" s="183"/>
      <c r="AN45" s="48">
        <v>0</v>
      </c>
      <c r="AO45" s="181"/>
      <c r="AP45" s="184"/>
      <c r="AQ45" s="48">
        <v>0</v>
      </c>
      <c r="AR45" s="181"/>
      <c r="AS45" s="48"/>
      <c r="AT45" s="48">
        <v>-1</v>
      </c>
      <c r="AV45" s="228">
        <f t="shared" si="7"/>
        <v>-5</v>
      </c>
    </row>
    <row r="46" spans="1:1020" s="15" customFormat="1" ht="15" x14ac:dyDescent="0.25">
      <c r="A46" s="51">
        <v>206</v>
      </c>
      <c r="B46" s="52" t="s">
        <v>124</v>
      </c>
      <c r="C46" s="51" t="s">
        <v>125</v>
      </c>
      <c r="D46" s="51" t="s">
        <v>55</v>
      </c>
      <c r="E46" s="51" t="s">
        <v>56</v>
      </c>
      <c r="F46" s="53"/>
      <c r="G46" s="48"/>
      <c r="H46" s="48">
        <v>-1</v>
      </c>
      <c r="I46" s="181"/>
      <c r="J46" s="48"/>
      <c r="K46" s="48">
        <v>-1</v>
      </c>
      <c r="L46" s="181"/>
      <c r="M46" s="48"/>
      <c r="N46" s="48"/>
      <c r="O46" s="48"/>
      <c r="P46" s="48">
        <v>0</v>
      </c>
      <c r="Q46" s="181"/>
      <c r="R46" s="48"/>
      <c r="S46" s="48"/>
      <c r="T46" s="48"/>
      <c r="U46" s="48">
        <v>0</v>
      </c>
      <c r="V46" s="181"/>
      <c r="W46" s="48"/>
      <c r="X46" s="48">
        <v>0</v>
      </c>
      <c r="Y46" s="181"/>
      <c r="Z46" s="48"/>
      <c r="AA46" s="48"/>
      <c r="AB46" s="182"/>
      <c r="AC46" s="48">
        <v>-1</v>
      </c>
      <c r="AD46" s="181"/>
      <c r="AE46" s="182"/>
      <c r="AF46" s="48">
        <v>-1</v>
      </c>
      <c r="AG46" s="181"/>
      <c r="AH46" s="48"/>
      <c r="AI46" s="48">
        <v>-1</v>
      </c>
      <c r="AJ46" s="181"/>
      <c r="AK46" s="48"/>
      <c r="AL46" s="48"/>
      <c r="AM46" s="183"/>
      <c r="AN46" s="48">
        <v>0</v>
      </c>
      <c r="AO46" s="181"/>
      <c r="AP46" s="184"/>
      <c r="AQ46" s="48">
        <v>0</v>
      </c>
      <c r="AR46" s="181"/>
      <c r="AS46" s="48"/>
      <c r="AT46" s="48">
        <v>-1</v>
      </c>
      <c r="AV46" s="228">
        <f t="shared" si="7"/>
        <v>-5</v>
      </c>
    </row>
    <row r="47" spans="1:1020" s="15" customFormat="1" ht="15" x14ac:dyDescent="0.25">
      <c r="A47" s="51">
        <v>206</v>
      </c>
      <c r="B47" s="52" t="s">
        <v>128</v>
      </c>
      <c r="C47" s="51" t="s">
        <v>129</v>
      </c>
      <c r="D47" s="51" t="s">
        <v>55</v>
      </c>
      <c r="E47" s="51" t="s">
        <v>56</v>
      </c>
      <c r="F47" s="53"/>
      <c r="G47" s="48"/>
      <c r="H47" s="48">
        <v>-1</v>
      </c>
      <c r="I47" s="181"/>
      <c r="J47" s="48"/>
      <c r="K47" s="48">
        <v>-1</v>
      </c>
      <c r="L47" s="181"/>
      <c r="M47" s="48"/>
      <c r="N47" s="48"/>
      <c r="O47" s="48"/>
      <c r="P47" s="48">
        <v>0</v>
      </c>
      <c r="Q47" s="181"/>
      <c r="R47" s="48"/>
      <c r="S47" s="48"/>
      <c r="T47" s="48"/>
      <c r="U47" s="48">
        <v>0</v>
      </c>
      <c r="V47" s="181"/>
      <c r="W47" s="48"/>
      <c r="X47" s="48">
        <v>0</v>
      </c>
      <c r="Y47" s="181"/>
      <c r="Z47" s="48"/>
      <c r="AA47" s="48"/>
      <c r="AB47" s="182"/>
      <c r="AC47" s="48">
        <v>-1</v>
      </c>
      <c r="AD47" s="181"/>
      <c r="AE47" s="182"/>
      <c r="AF47" s="48">
        <v>-1</v>
      </c>
      <c r="AG47" s="181"/>
      <c r="AH47" s="48"/>
      <c r="AI47" s="48">
        <v>-1</v>
      </c>
      <c r="AJ47" s="181"/>
      <c r="AK47" s="48"/>
      <c r="AL47" s="48"/>
      <c r="AM47" s="183"/>
      <c r="AN47" s="48">
        <v>0</v>
      </c>
      <c r="AO47" s="181"/>
      <c r="AP47" s="184"/>
      <c r="AQ47" s="48">
        <v>0</v>
      </c>
      <c r="AR47" s="181"/>
      <c r="AS47" s="48"/>
      <c r="AT47" s="48">
        <v>-1</v>
      </c>
      <c r="AV47" s="228">
        <f t="shared" si="7"/>
        <v>-5</v>
      </c>
    </row>
    <row r="48" spans="1:1020" s="15" customFormat="1" ht="15" x14ac:dyDescent="0.25">
      <c r="A48" s="51">
        <v>206</v>
      </c>
      <c r="B48" s="52" t="s">
        <v>132</v>
      </c>
      <c r="C48" s="51" t="s">
        <v>133</v>
      </c>
      <c r="D48" s="51" t="s">
        <v>55</v>
      </c>
      <c r="E48" s="51" t="s">
        <v>56</v>
      </c>
      <c r="F48" s="53"/>
      <c r="G48" s="48"/>
      <c r="H48" s="48">
        <v>-1</v>
      </c>
      <c r="I48" s="181"/>
      <c r="J48" s="48"/>
      <c r="K48" s="48">
        <v>-1</v>
      </c>
      <c r="L48" s="181"/>
      <c r="M48" s="48"/>
      <c r="N48" s="48"/>
      <c r="O48" s="48"/>
      <c r="P48" s="48">
        <v>0</v>
      </c>
      <c r="Q48" s="181"/>
      <c r="R48" s="48"/>
      <c r="S48" s="48"/>
      <c r="T48" s="48"/>
      <c r="U48" s="48">
        <v>0</v>
      </c>
      <c r="V48" s="181"/>
      <c r="W48" s="48"/>
      <c r="X48" s="48">
        <v>0</v>
      </c>
      <c r="Y48" s="181"/>
      <c r="Z48" s="48"/>
      <c r="AA48" s="48"/>
      <c r="AB48" s="182"/>
      <c r="AC48" s="48">
        <v>-1</v>
      </c>
      <c r="AD48" s="181"/>
      <c r="AE48" s="182"/>
      <c r="AF48" s="48">
        <v>-1</v>
      </c>
      <c r="AG48" s="181"/>
      <c r="AH48" s="48"/>
      <c r="AI48" s="48">
        <v>-1</v>
      </c>
      <c r="AJ48" s="181"/>
      <c r="AK48" s="48"/>
      <c r="AL48" s="48"/>
      <c r="AM48" s="183"/>
      <c r="AN48" s="48">
        <v>0</v>
      </c>
      <c r="AO48" s="181"/>
      <c r="AP48" s="184"/>
      <c r="AQ48" s="48">
        <v>0</v>
      </c>
      <c r="AR48" s="181"/>
      <c r="AS48" s="48"/>
      <c r="AT48" s="48">
        <v>-1</v>
      </c>
      <c r="AV48" s="228">
        <f t="shared" si="7"/>
        <v>-5</v>
      </c>
    </row>
    <row r="49" spans="1:48" s="15" customFormat="1" ht="15" x14ac:dyDescent="0.25">
      <c r="A49" s="51">
        <v>206</v>
      </c>
      <c r="B49" s="52" t="s">
        <v>144</v>
      </c>
      <c r="C49" s="51" t="s">
        <v>145</v>
      </c>
      <c r="D49" s="51" t="s">
        <v>55</v>
      </c>
      <c r="E49" s="51" t="s">
        <v>56</v>
      </c>
      <c r="F49" s="53"/>
      <c r="G49" s="48"/>
      <c r="H49" s="48">
        <v>-1</v>
      </c>
      <c r="I49" s="181"/>
      <c r="J49" s="48"/>
      <c r="K49" s="48">
        <v>-1</v>
      </c>
      <c r="L49" s="181"/>
      <c r="M49" s="48"/>
      <c r="N49" s="48"/>
      <c r="O49" s="48"/>
      <c r="P49" s="48">
        <v>0</v>
      </c>
      <c r="Q49" s="181"/>
      <c r="R49" s="48"/>
      <c r="S49" s="48"/>
      <c r="T49" s="48"/>
      <c r="U49" s="48">
        <v>0</v>
      </c>
      <c r="V49" s="181"/>
      <c r="W49" s="48"/>
      <c r="X49" s="48">
        <v>0</v>
      </c>
      <c r="Y49" s="181"/>
      <c r="Z49" s="48"/>
      <c r="AA49" s="48"/>
      <c r="AB49" s="182"/>
      <c r="AC49" s="48">
        <v>-1</v>
      </c>
      <c r="AD49" s="181"/>
      <c r="AE49" s="182"/>
      <c r="AF49" s="48">
        <v>-1</v>
      </c>
      <c r="AG49" s="181"/>
      <c r="AH49" s="48"/>
      <c r="AI49" s="48">
        <v>-1</v>
      </c>
      <c r="AJ49" s="181"/>
      <c r="AK49" s="48"/>
      <c r="AL49" s="48"/>
      <c r="AM49" s="183"/>
      <c r="AN49" s="48">
        <v>0</v>
      </c>
      <c r="AO49" s="181"/>
      <c r="AP49" s="184"/>
      <c r="AQ49" s="48">
        <v>0</v>
      </c>
      <c r="AR49" s="181"/>
      <c r="AS49" s="48"/>
      <c r="AT49" s="48">
        <v>-1</v>
      </c>
      <c r="AV49" s="228">
        <f t="shared" si="7"/>
        <v>-5</v>
      </c>
    </row>
  </sheetData>
  <sortState ref="A3:AMJ49">
    <sortCondition descending="1" ref="AV3:AV49"/>
  </sortState>
  <mergeCells count="12">
    <mergeCell ref="AH1:AI1"/>
    <mergeCell ref="AK1:AN1"/>
    <mergeCell ref="AP1:AQ1"/>
    <mergeCell ref="AS1:AT1"/>
    <mergeCell ref="A1:E1"/>
    <mergeCell ref="J1:K1"/>
    <mergeCell ref="M1:P1"/>
    <mergeCell ref="R1:U1"/>
    <mergeCell ref="W1:X1"/>
    <mergeCell ref="Z1:AC1"/>
    <mergeCell ref="AE1:AF1"/>
    <mergeCell ref="G1:H1"/>
  </mergeCells>
  <dataValidations count="14">
    <dataValidation type="list" allowBlank="1" showInputMessage="1" showErrorMessage="1" sqref="AT22:AT26 AT12:AT20 AT28 AT30:AT49 AT3:AT10">
      <formula1>"2,1,0,-1"</formula1>
    </dataValidation>
    <dataValidation type="list" allowBlank="1" showInputMessage="1" showErrorMessage="1" sqref="AI22:AI26 AF22:AF26 AI12:AI20 AI28 AF28 AC28 H42:H49 H35:H40 K35:K49 K32 H32 AC22:AC26 AF12:AF20 AC12:AC20 AF3:AF10 AI30:AI49 AC30:AC49 AC3:AC10 AI3:AI10 AF30:AF49">
      <formula1>"3,2,1,0,-1"</formula1>
    </dataValidation>
    <dataValidation type="list" allowBlank="1" showInputMessage="1" showErrorMessage="1" sqref="X3:X10 X12:X49">
      <formula1>"1,0"</formula1>
    </dataValidation>
    <dataValidation type="list" allowBlank="1" showInputMessage="1" showErrorMessage="1" sqref="U12 P29 U3:U10 U14:U49">
      <formula1>"2,1,0"</formula1>
    </dataValidation>
    <dataValidation type="list" allowBlank="1" showInputMessage="1" showErrorMessage="1" sqref="P10 P30:P49 P3:P8 P12:P28">
      <formula1>"2,0"</formula1>
    </dataValidation>
    <dataValidation type="list" allowBlank="1" showInputMessage="1" showErrorMessage="1" sqref="H33:H34 H41 K12 H12:H25 K3:K8 H3:H9 H27:H31 K14:K49">
      <formula1>"3,-1"</formula1>
    </dataValidation>
    <dataValidation type="list" allowBlank="1" showInputMessage="1" showErrorMessage="1" sqref="AQ22:AQ26 AN12:AN20 AN28 AQ28 AN30:AN49 AN22:AN26 AQ12:AQ20 AQ30:AQ49 AN3:AN10 AQ3:AQ10">
      <formula1>"3,2,1,0"</formula1>
    </dataValidation>
    <dataValidation type="list" allowBlank="1" showInputMessage="1" showErrorMessage="1" sqref="UYI11 VIE11 WLS11 WVO11 VSA11 WBW11 H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K9:K11 K13">
      <formula1>"3,-1"</formula1>
      <formula2>0</formula2>
    </dataValidation>
    <dataValidation type="list" allowBlank="1" showInputMessage="1" showErrorMessage="1" sqref="WCB11 WVT11 WLX11 P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P9">
      <formula1>"2,0"</formula1>
      <formula2>0</formula2>
    </dataValidation>
    <dataValidation type="list" allowBlank="1" showInputMessage="1" showErrorMessage="1" sqref="WCG11 WVY11 WMC11 U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U13">
      <formula1>"2,1,0"</formula1>
      <formula2>0</formula2>
    </dataValidation>
    <dataValidation type="list" allowBlank="1" showInputMessage="1" showErrorMessage="1" sqref="WCJ11 WWB11 WMF11 X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formula1>"1,0"</formula1>
      <formula2>0</formula2>
    </dataValidation>
    <dataValidation type="list" allowBlank="1" showInputMessage="1" showErrorMessage="1" sqref="AC29 AF29 AI29 AC21 AF21 AI21 AC27 AF27 AI27 AH11 JZ11 TV11 ADR11 ANN11 AXJ11 BHF11 BRB11 CAX11 CKT11 CUP11 DEL11 DOH11 DYD11 EHZ11 ERV11 FBR11 FLN11 FVJ11 GFF11 GPB11 GYX11 HIT11 HSP11 ICL11 IMH11 IWD11 JFZ11 JPV11 JZR11 KJN11 KTJ11 LDF11 LNB11 LWX11 MGT11 MQP11 NAL11 NKH11 NUD11 ODZ11 ONV11 OXR11 PHN11 PRJ11 QBF11 QLB11 QUX11 RET11 ROP11 RYL11 SIH11 SSD11 TBZ11 TLV11 TVR11 UFN11 UPJ11 UZF11 VJB11 VSX11 WCT11 WMP11 WWL11 AF11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C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formula1>"3,2,1,0,-1"</formula1>
      <formula2>0</formula2>
    </dataValidation>
    <dataValidation type="list" allowBlank="1" showInputMessage="1" showErrorMessage="1" sqref="AN29 AQ29 AN21 AQ21 AN27 AQ27 AO11 KG11 UC11 ADY11 ANU11 AXQ11 BHM11 BRI11 CBE11 CLA11 CUW11 DES11 DOO11 DYK11 EIG11 ESC11 FBY11 FLU11 FVQ11 GFM11 GPI11 GZE11 HJA11 HSW11 ICS11 IMO11 IWK11 JGG11 JQC11 JZY11 KJU11 KTQ11 LDM11 LNI11 LXE11 MHA11 MQW11 NAS11 NKO11 NUK11 OEG11 OOC11 OXY11 PHU11 PRQ11 QBM11 QLI11 QVE11 RFA11 ROW11 RYS11 SIO11 SSK11 TCG11 TMC11 TVY11 UFU11 UPQ11 UZM11 VJI11 VTE11 WDA11 WMW11 WWS11 AL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formula1>"3,2,1,0"</formula1>
      <formula2>0</formula2>
    </dataValidation>
    <dataValidation type="list" allowBlank="1" showInputMessage="1" showErrorMessage="1" sqref="AT29 AT21 AT27 AR11 KJ11 UF11 AEB11 ANX11 AXT11 BHP11 BRL11 CBH11 CLD11 CUZ11 DEV11 DOR11 DYN11 EIJ11 ESF11 FCB11 FLX11 FVT11 GFP11 GPL11 GZH11 HJD11 HSZ11 ICV11 IMR11 IWN11 JGJ11 JQF11 KAB11 KJX11 KTT11 LDP11 LNL11 LXH11 MHD11 MQZ11 NAV11 NKR11 NUN11 OEJ11 OOF11 OYB11 PHX11 PRT11 QBP11 QLL11 QVH11 RFD11 ROZ11 RYV11 SIR11 SSN11 TCJ11 TMF11 TWB11 UFX11 UPT11 UZP11 VJL11 VTH11 WDD11 WMZ11 WWV11">
      <formula1>"2,1,0,-1"</formula1>
      <formula2>0</formula2>
    </dataValidation>
  </dataValidations>
  <printOptions horizontalCentered="1"/>
  <pageMargins left="0.31496062992125984" right="0.31496062992125984" top="0.94488188976377963" bottom="0.94488188976377963" header="0.51181102362204722" footer="0.51181102362204722"/>
  <pageSetup paperSize="8" scale="45" orientation="landscape" r:id="rId1"/>
  <headerFooter>
    <oddHeader>&amp;C&amp;"-,Grassetto"&amp;72Indicatori All. B: tracciato di rilevazione anno 2023</oddHeader>
    <oddFooter>&amp;C&amp;"-,Grassetto"&amp;14pag. n. &amp;P di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Tracciato di rilevazione_2022</vt:lpstr>
      <vt:lpstr>Tracciato di rilevazione_2023</vt:lpstr>
      <vt:lpstr>'Tracciato di rilevazione_2022'!Area_stampa</vt:lpstr>
      <vt:lpstr>'Tracciato di rilevazione_2023'!Area_stampa</vt:lpstr>
      <vt:lpstr>'Tracciato di rilevazione_2022'!Titoli_stampa</vt:lpstr>
      <vt:lpstr>'Tracciato di rilevazione_2023'!Titoli_stampa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CORCIONE</dc:creator>
  <cp:lastModifiedBy>Aisic</cp:lastModifiedBy>
  <cp:lastPrinted>2024-06-27T11:51:41Z</cp:lastPrinted>
  <dcterms:created xsi:type="dcterms:W3CDTF">2023-02-08T12:31:04Z</dcterms:created>
  <dcterms:modified xsi:type="dcterms:W3CDTF">2024-06-27T12:07:53Z</dcterms:modified>
</cp:coreProperties>
</file>