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ic\Downloads\"/>
    </mc:Choice>
  </mc:AlternateContent>
  <bookViews>
    <workbookView xWindow="0" yWindow="0" windowWidth="18510" windowHeight="11190" tabRatio="937" activeTab="1"/>
  </bookViews>
  <sheets>
    <sheet name="Tracciato di rilevazione_2022" sheetId="5" r:id="rId1"/>
    <sheet name="Tracciato di rilevazione_2023" sheetId="10" r:id="rId2"/>
  </sheets>
  <definedNames>
    <definedName name="_xlnm.Print_Area" localSheetId="0">'Tracciato di rilevazione_2022'!$A$1:$AV$30</definedName>
    <definedName name="_xlnm.Print_Area" localSheetId="1">'Tracciato di rilevazione_2023'!$A$1:$AV$30</definedName>
    <definedName name="_xlnm.Print_Titles" localSheetId="0">'Tracciato di rilevazione_2022'!$1:$2</definedName>
    <definedName name="_xlnm.Print_Titles" localSheetId="1">'Tracciato di rilevazione_2023'!$1:$2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0" l="1"/>
  <c r="O4" i="10"/>
  <c r="T3" i="5"/>
  <c r="O3" i="5"/>
  <c r="G21" i="10" l="1"/>
  <c r="G16" i="10" l="1"/>
  <c r="G17" i="5"/>
  <c r="T16" i="10"/>
  <c r="T17" i="5"/>
  <c r="T24" i="10" l="1"/>
  <c r="O24" i="10"/>
  <c r="O27" i="5"/>
  <c r="T27" i="5"/>
  <c r="AB24" i="10" l="1"/>
  <c r="AB27" i="5"/>
  <c r="AB17" i="5"/>
  <c r="AB16" i="10"/>
  <c r="AB21" i="10"/>
  <c r="AB20" i="5"/>
  <c r="AB3" i="5"/>
  <c r="AB4" i="10"/>
  <c r="AB6" i="10" l="1"/>
  <c r="AB13" i="10"/>
  <c r="AB3" i="10"/>
  <c r="AB12" i="10"/>
  <c r="AB23" i="10"/>
  <c r="AB11" i="10"/>
  <c r="AB19" i="10"/>
  <c r="AB22" i="10"/>
  <c r="AB27" i="10"/>
  <c r="AB9" i="10"/>
  <c r="AB25" i="10"/>
  <c r="AB10" i="10"/>
  <c r="AB20" i="10"/>
  <c r="AB8" i="10"/>
  <c r="AB26" i="10"/>
  <c r="AB15" i="10"/>
  <c r="AB7" i="10"/>
  <c r="AB5" i="10"/>
  <c r="AB14" i="10"/>
  <c r="AB18" i="10"/>
  <c r="AB6" i="5" l="1"/>
  <c r="AB7" i="5"/>
  <c r="AB5" i="5"/>
  <c r="AB10" i="5"/>
  <c r="AB23" i="5"/>
  <c r="AB14" i="5"/>
  <c r="AB22" i="5"/>
  <c r="AB19" i="5"/>
  <c r="AB24" i="5"/>
  <c r="AB9" i="5"/>
  <c r="AB21" i="5"/>
  <c r="AB8" i="5"/>
  <c r="AB13" i="5"/>
  <c r="AB15" i="5"/>
  <c r="AB25" i="5"/>
  <c r="AB18" i="5"/>
  <c r="AB26" i="5"/>
  <c r="AB12" i="5"/>
  <c r="AB4" i="5"/>
  <c r="AB11" i="5"/>
  <c r="AB16" i="5"/>
  <c r="T23" i="10" l="1"/>
  <c r="O23" i="10"/>
  <c r="O23" i="5"/>
  <c r="T23" i="5"/>
  <c r="AB17" i="10"/>
  <c r="T17" i="10"/>
  <c r="O17" i="10"/>
  <c r="T26" i="5"/>
  <c r="O26" i="5"/>
  <c r="O12" i="5"/>
  <c r="O12" i="10" l="1"/>
  <c r="O22" i="10"/>
  <c r="O27" i="10"/>
  <c r="O10" i="10"/>
  <c r="T12" i="10"/>
  <c r="T10" i="10"/>
  <c r="T22" i="10"/>
  <c r="T27" i="10"/>
  <c r="T10" i="5"/>
  <c r="T19" i="5"/>
  <c r="T24" i="5"/>
  <c r="T8" i="5"/>
  <c r="O10" i="5"/>
  <c r="O5" i="5"/>
  <c r="O19" i="5"/>
  <c r="O24" i="5"/>
  <c r="O8" i="5"/>
  <c r="U3" i="10"/>
  <c r="T3" i="10"/>
  <c r="O3" i="10"/>
  <c r="U5" i="5"/>
  <c r="T5" i="5"/>
  <c r="T6" i="10" l="1"/>
  <c r="T13" i="10"/>
  <c r="T11" i="10"/>
  <c r="T19" i="10"/>
  <c r="T9" i="10"/>
  <c r="T25" i="10"/>
  <c r="T20" i="10"/>
  <c r="T8" i="10"/>
  <c r="T26" i="10"/>
  <c r="T7" i="10"/>
  <c r="T5" i="10"/>
  <c r="T14" i="10"/>
  <c r="T18" i="10"/>
  <c r="O6" i="10"/>
  <c r="O13" i="10"/>
  <c r="O11" i="10"/>
  <c r="O19" i="10"/>
  <c r="O9" i="10"/>
  <c r="O25" i="10"/>
  <c r="O20" i="10"/>
  <c r="O8" i="10"/>
  <c r="O26" i="10"/>
  <c r="O7" i="10"/>
  <c r="O5" i="10"/>
  <c r="O14" i="10"/>
  <c r="O18" i="10"/>
  <c r="O6" i="5"/>
  <c r="O7" i="5"/>
  <c r="O14" i="5"/>
  <c r="O22" i="5"/>
  <c r="O9" i="5"/>
  <c r="O21" i="5"/>
  <c r="O13" i="5"/>
  <c r="O15" i="5"/>
  <c r="O25" i="5"/>
  <c r="O4" i="5"/>
  <c r="O11" i="5"/>
  <c r="O16" i="5"/>
  <c r="T6" i="5"/>
  <c r="T7" i="5"/>
  <c r="T14" i="5"/>
  <c r="T22" i="5"/>
  <c r="T9" i="5"/>
  <c r="T21" i="5"/>
  <c r="T13" i="5"/>
  <c r="T15" i="5"/>
  <c r="T25" i="5"/>
  <c r="T12" i="5"/>
  <c r="T4" i="5"/>
  <c r="T11" i="5"/>
  <c r="T16" i="5"/>
  <c r="AV6" i="5"/>
  <c r="AV3" i="5"/>
  <c r="AV20" i="5"/>
  <c r="AV7" i="5"/>
  <c r="AV17" i="5"/>
  <c r="AV5" i="5"/>
  <c r="AV10" i="5"/>
  <c r="AV23" i="5"/>
  <c r="AV14" i="5"/>
  <c r="AV22" i="5"/>
  <c r="AV27" i="5"/>
  <c r="AV29" i="5"/>
  <c r="AV19" i="5"/>
  <c r="AV24" i="5"/>
  <c r="AV9" i="5"/>
  <c r="AV21" i="5"/>
  <c r="AV8" i="5"/>
  <c r="AV13" i="5"/>
  <c r="AV15" i="5"/>
  <c r="AV28" i="5"/>
  <c r="AV25" i="5"/>
  <c r="AV18" i="5"/>
  <c r="AV26" i="5"/>
  <c r="AV12" i="5"/>
  <c r="AV4" i="5"/>
  <c r="AV11" i="5"/>
  <c r="AV16" i="5"/>
  <c r="AV14" i="10"/>
  <c r="AV5" i="10"/>
  <c r="AV7" i="10"/>
  <c r="AV17" i="10"/>
  <c r="AV15" i="10"/>
  <c r="AV26" i="10"/>
  <c r="AV28" i="10"/>
  <c r="AV8" i="10"/>
  <c r="AV20" i="10"/>
  <c r="AV10" i="10"/>
  <c r="AV25" i="10"/>
  <c r="AV9" i="10"/>
  <c r="AV27" i="10"/>
  <c r="AV22" i="10"/>
  <c r="AV29" i="10"/>
  <c r="AV24" i="10"/>
  <c r="AV19" i="10"/>
  <c r="AV11" i="10"/>
  <c r="AV23" i="10"/>
  <c r="AV12" i="10"/>
  <c r="AV3" i="10"/>
  <c r="AV16" i="10"/>
  <c r="AV13" i="10"/>
  <c r="AV21" i="10"/>
  <c r="AV4" i="10"/>
  <c r="AV6" i="10"/>
  <c r="AV18" i="10"/>
  <c r="T15" i="10" l="1"/>
  <c r="O15" i="10"/>
  <c r="T18" i="5"/>
  <c r="O18" i="5"/>
</calcChain>
</file>

<file path=xl/sharedStrings.xml><?xml version="1.0" encoding="utf-8"?>
<sst xmlns="http://schemas.openxmlformats.org/spreadsheetml/2006/main" count="350" uniqueCount="103">
  <si>
    <t>DESCRIZIONE STRUTTURA</t>
  </si>
  <si>
    <t>COD. STRUTTURA (STS11)</t>
  </si>
  <si>
    <t>CODICE ASL</t>
  </si>
  <si>
    <t>SI</t>
  </si>
  <si>
    <t>NO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</si>
  <si>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</si>
  <si>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</si>
  <si>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</si>
  <si>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</si>
  <si>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</si>
  <si>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</si>
  <si>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</si>
  <si>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</si>
  <si>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</si>
  <si>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</si>
  <si>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</si>
  <si>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</si>
  <si>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</si>
  <si>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</si>
  <si>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</si>
  <si>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</si>
  <si>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</si>
  <si>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</si>
  <si>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</si>
  <si>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</si>
  <si>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</si>
  <si>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</si>
  <si>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</si>
  <si>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</si>
  <si>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</si>
  <si>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</si>
  <si>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</si>
  <si>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</si>
  <si>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</si>
  <si>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</si>
  <si>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</si>
  <si>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</si>
  <si>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</si>
  <si>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</si>
  <si>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</si>
  <si>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</si>
  <si>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</si>
  <si>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</si>
  <si>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IT index (%)</t>
  </si>
  <si>
    <t>PUNTEGGIO INDICATORE A.1</t>
  </si>
  <si>
    <t>INDICATORE A.1
Tecnologia</t>
  </si>
  <si>
    <t>VALORE INDICATORE B.3:
SI / NO</t>
  </si>
  <si>
    <t>INDICATORE C.8
Numero di prestazioni di laboratorio erogate nell'anno con onere a carico del S.S.R. (solo per la branca della patologia clinica)</t>
  </si>
  <si>
    <t>PUNTEGGIO</t>
  </si>
  <si>
    <t>FISIOSPORTMEDICAL SRL</t>
  </si>
  <si>
    <t>008319</t>
  </si>
  <si>
    <t>CENTRO RADIOLOGICO E TERAPIA FISICA SRL</t>
  </si>
  <si>
    <t>AMB351</t>
  </si>
  <si>
    <t>SALUS FISIOKINESITERAPIA SERVICE SRL</t>
  </si>
  <si>
    <t>MEDICINA FISICA E RIABILITAZIONE</t>
  </si>
  <si>
    <t>MAVISSRL</t>
  </si>
  <si>
    <t>MAVIS SRL</t>
  </si>
  <si>
    <t>RAGGI X DI LOFFREDO AGNESE &amp; C. SAS</t>
  </si>
  <si>
    <t>008621</t>
  </si>
  <si>
    <t>Casa di Cura Maria Rosaria S.p.A.</t>
  </si>
  <si>
    <t>Take Care Center Srl</t>
  </si>
  <si>
    <t>Dimensione Azzurra S.r.l.</t>
  </si>
  <si>
    <t>CENTRO DI RIABILITAZIONE E RECUPERO HNDICAPS ABATESE SRL</t>
  </si>
  <si>
    <t>SALUS DI SILVIO PAPA SRL</t>
  </si>
  <si>
    <t>si</t>
  </si>
  <si>
    <t>CA.MAD.SRL</t>
  </si>
  <si>
    <t>A.I.A.S. Sezione Nola E.T.S:</t>
  </si>
  <si>
    <t>CENTRO DI MEDICINA FISICA E RIABILITAZIONE</t>
  </si>
  <si>
    <t>008022</t>
  </si>
  <si>
    <t>008430</t>
  </si>
  <si>
    <t>008620</t>
  </si>
  <si>
    <t>012</t>
  </si>
  <si>
    <t>008328</t>
  </si>
  <si>
    <t>008521</t>
  </si>
  <si>
    <t>DO.CA. S.R.L. - 008521 - 008521</t>
  </si>
  <si>
    <t>008713</t>
  </si>
  <si>
    <t>C.M.S. CENTRO MEDICO SPECIALISTICO SORRENTINO SRL - 008713 - 008713</t>
  </si>
  <si>
    <t>150862</t>
  </si>
  <si>
    <t>CMR CENTRO MEDICO RIABILITATIVO POMPEI S.R.L. - 150862 - 150862</t>
  </si>
  <si>
    <t>730100</t>
  </si>
  <si>
    <t>CENTRO IPPOLITO SAS - 730100 - 730100</t>
  </si>
  <si>
    <t>730200</t>
  </si>
  <si>
    <t>M.F.R. - MEDICINA FISICA E RIABILITATIVA - S.R.L. - 730200 - 730200</t>
  </si>
  <si>
    <t>731601</t>
  </si>
  <si>
    <t>ALPHA S.R.L. - 731601 - 731601</t>
  </si>
  <si>
    <t>731700</t>
  </si>
  <si>
    <t>C.F.R. - ISTITUTO DI RIABILITAZIONE - S.R.L - 731700 - 731700</t>
  </si>
  <si>
    <t>750200</t>
  </si>
  <si>
    <t>CENTRO DI FISIOTERAPIA SRL - 750200 - 750200</t>
  </si>
  <si>
    <t>750800</t>
  </si>
  <si>
    <t>CENTRO MEDICO MOSCATI SAS DI MIRANDA G. C. - 750800 - 750800</t>
  </si>
  <si>
    <t>761200</t>
  </si>
  <si>
    <t>C.E.M. - CASA DI CURA S. MARIA DEL POZZO S.P.A. - 761200 - 761200</t>
  </si>
  <si>
    <t>771200</t>
  </si>
  <si>
    <t>NEAPOLISANIT S.R.L. - 771200 - 771200</t>
  </si>
  <si>
    <t>790500</t>
  </si>
  <si>
    <t>PRIMULA S.R.L - 790500 - 790500</t>
  </si>
  <si>
    <t>AMB250</t>
  </si>
  <si>
    <t>C.T.F. - CENTRO TERAPIA FISICA (TORRE A.) - AMB250 - AMB250</t>
  </si>
  <si>
    <t>no</t>
  </si>
  <si>
    <t>NP</t>
  </si>
  <si>
    <t>Rilevazione dei dati consuntivi 2022 - FKT</t>
  </si>
  <si>
    <t>Rilevazione dei dati consuntivi 2023 - FKT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</si>
</sst>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[$€-2]\ #,##0.00;[Red]\-[$€-2]\ #,##0.00"/>
    <numFmt numFmtId="166" formatCode="_-* #,##0.00\ [$€-410]_-;\-* #,##0.00\ [$€-410]_-;_-* &quot;-&quot;??\ [$€-410]_-;_-@_-"/>
    <numFmt numFmtId="167" formatCode="0.0%"/>
    <numFmt numFmtId="168" formatCode="_-* #,##0_-;\-* #,##0_-;_-* &quot;-&quot;??_-;_-@_-"/>
    <numFmt numFmtId="169" formatCode="&quot;€&quot;\ #,##0.00"/>
    <numFmt numFmtId="170" formatCode="[$-410]General"/>
    <numFmt numFmtId="171" formatCode="[$-410]0%"/>
    <numFmt numFmtId="172" formatCode="[$€-410]&quot; &quot;#,##0.00;[Red]&quot;-&quot;[$€-410]&quot; &quot;#,##0.00"/>
    <numFmt numFmtId="173" formatCode="#,##0.00&quot; € &quot;;&quot;-&quot;#,##0.00&quot; € &quot;;&quot; -&quot;#&quot; € &quot;;@&quot; &quot;"/>
    <numFmt numFmtId="17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170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170" fontId="11" fillId="0" borderId="0"/>
    <xf numFmtId="170" fontId="14" fillId="0" borderId="0"/>
    <xf numFmtId="171" fontId="14" fillId="0" borderId="0"/>
    <xf numFmtId="0" fontId="16" fillId="0" borderId="0"/>
    <xf numFmtId="172" fontId="16" fillId="0" borderId="0"/>
    <xf numFmtId="173" fontId="14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9" fontId="1" fillId="0" borderId="1" xfId="7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vertical="center"/>
    </xf>
    <xf numFmtId="168" fontId="1" fillId="0" borderId="1" xfId="5" applyNumberFormat="1" applyFont="1" applyBorder="1" applyAlignment="1">
      <alignment vertical="center"/>
    </xf>
    <xf numFmtId="168" fontId="1" fillId="5" borderId="1" xfId="5" applyNumberFormat="1" applyFont="1" applyFill="1" applyBorder="1" applyAlignment="1">
      <alignment vertical="center"/>
    </xf>
    <xf numFmtId="168" fontId="1" fillId="6" borderId="1" xfId="5" applyNumberFormat="1" applyFont="1" applyFill="1" applyBorder="1" applyAlignment="1">
      <alignment horizontal="left" vertical="center"/>
    </xf>
    <xf numFmtId="168" fontId="1" fillId="6" borderId="1" xfId="5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68" fontId="1" fillId="6" borderId="1" xfId="5" applyNumberFormat="1" applyFont="1" applyFill="1" applyBorder="1" applyAlignment="1">
      <alignment horizontal="center" vertical="center"/>
    </xf>
    <xf numFmtId="9" fontId="1" fillId="0" borderId="1" xfId="7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168" fontId="1" fillId="7" borderId="1" xfId="5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3" fontId="1" fillId="8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10" fontId="1" fillId="8" borderId="1" xfId="0" applyNumberFormat="1" applyFont="1" applyFill="1" applyBorder="1" applyAlignment="1">
      <alignment vertical="center"/>
    </xf>
    <xf numFmtId="9" fontId="1" fillId="8" borderId="1" xfId="7" applyFont="1" applyFill="1" applyBorder="1" applyAlignment="1">
      <alignment vertical="center"/>
    </xf>
    <xf numFmtId="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168" fontId="1" fillId="0" borderId="1" xfId="5" applyNumberFormat="1" applyFont="1" applyBorder="1" applyAlignment="1">
      <alignment horizontal="left" vertical="center"/>
    </xf>
    <xf numFmtId="168" fontId="1" fillId="0" borderId="1" xfId="5" applyNumberFormat="1" applyFont="1" applyFill="1" applyBorder="1" applyAlignment="1">
      <alignment vertical="center"/>
    </xf>
    <xf numFmtId="167" fontId="1" fillId="0" borderId="1" xfId="7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167" fontId="1" fillId="5" borderId="1" xfId="7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1" fillId="0" borderId="1" xfId="5" applyNumberFormat="1" applyFont="1" applyBorder="1" applyAlignment="1">
      <alignment horizontal="center" vertical="center"/>
    </xf>
    <xf numFmtId="0" fontId="13" fillId="0" borderId="0" xfId="8"/>
    <xf numFmtId="168" fontId="1" fillId="8" borderId="1" xfId="5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right" vertical="center"/>
    </xf>
    <xf numFmtId="9" fontId="1" fillId="0" borderId="1" xfId="7" applyFont="1" applyFill="1" applyBorder="1" applyAlignment="1">
      <alignment horizontal="center" vertical="center"/>
    </xf>
    <xf numFmtId="9" fontId="1" fillId="5" borderId="1" xfId="7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/>
    </xf>
    <xf numFmtId="169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vertical="center"/>
    </xf>
    <xf numFmtId="164" fontId="1" fillId="4" borderId="1" xfId="5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0" fontId="17" fillId="4" borderId="1" xfId="9" applyFont="1" applyFill="1" applyBorder="1" applyAlignment="1">
      <alignment vertical="center"/>
    </xf>
    <xf numFmtId="8" fontId="1" fillId="4" borderId="1" xfId="0" applyNumberFormat="1" applyFont="1" applyFill="1" applyBorder="1" applyAlignment="1">
      <alignment horizontal="center" vertical="center"/>
    </xf>
    <xf numFmtId="10" fontId="0" fillId="0" borderId="1" xfId="7" applyNumberFormat="1" applyFont="1" applyFill="1" applyBorder="1"/>
    <xf numFmtId="0" fontId="2" fillId="0" borderId="1" xfId="0" applyFont="1" applyBorder="1" applyAlignment="1">
      <alignment horizontal="center" vertical="center"/>
    </xf>
    <xf numFmtId="10" fontId="1" fillId="0" borderId="1" xfId="7" applyNumberFormat="1" applyFont="1" applyFill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67" fontId="1" fillId="0" borderId="1" xfId="7" applyNumberFormat="1" applyFont="1" applyFill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170" fontId="17" fillId="0" borderId="1" xfId="9" applyFont="1" applyBorder="1" applyAlignment="1">
      <alignment vertical="center"/>
    </xf>
    <xf numFmtId="168" fontId="17" fillId="6" borderId="1" xfId="5" applyNumberFormat="1" applyFont="1" applyFill="1" applyBorder="1" applyAlignment="1">
      <alignment vertical="center"/>
    </xf>
    <xf numFmtId="167" fontId="1" fillId="8" borderId="1" xfId="7" applyNumberFormat="1" applyFont="1" applyFill="1" applyBorder="1" applyAlignment="1">
      <alignment horizontal="center" vertical="center"/>
    </xf>
    <xf numFmtId="168" fontId="1" fillId="8" borderId="1" xfId="5" applyNumberFormat="1" applyFont="1" applyFill="1" applyBorder="1" applyAlignment="1">
      <alignment vertical="center"/>
    </xf>
    <xf numFmtId="168" fontId="1" fillId="8" borderId="1" xfId="5" applyNumberFormat="1" applyFont="1" applyFill="1" applyBorder="1" applyAlignment="1">
      <alignment horizontal="center" vertical="center"/>
    </xf>
    <xf numFmtId="10" fontId="1" fillId="8" borderId="1" xfId="7" applyNumberFormat="1" applyFont="1" applyFill="1" applyBorder="1" applyAlignment="1">
      <alignment vertical="center"/>
    </xf>
    <xf numFmtId="168" fontId="1" fillId="8" borderId="1" xfId="5" applyNumberFormat="1" applyFont="1" applyFill="1" applyBorder="1" applyAlignment="1">
      <alignment horizontal="left" vertical="center"/>
    </xf>
    <xf numFmtId="10" fontId="1" fillId="0" borderId="1" xfId="7" applyNumberFormat="1" applyFont="1" applyFill="1" applyBorder="1" applyAlignment="1">
      <alignment horizontal="center" vertical="center"/>
    </xf>
    <xf numFmtId="174" fontId="1" fillId="4" borderId="1" xfId="6" applyNumberFormat="1" applyFont="1" applyFill="1" applyBorder="1" applyAlignment="1">
      <alignment horizontal="left" vertical="center"/>
    </xf>
    <xf numFmtId="174" fontId="1" fillId="4" borderId="1" xfId="6" applyNumberFormat="1" applyFont="1" applyFill="1" applyBorder="1" applyAlignment="1">
      <alignment vertical="center"/>
    </xf>
    <xf numFmtId="174" fontId="0" fillId="4" borderId="1" xfId="6" applyNumberFormat="1" applyFont="1" applyFill="1" applyBorder="1"/>
    <xf numFmtId="174" fontId="6" fillId="4" borderId="1" xfId="6" applyNumberFormat="1" applyFont="1" applyFill="1" applyBorder="1"/>
    <xf numFmtId="10" fontId="1" fillId="5" borderId="1" xfId="7" applyNumberFormat="1" applyFont="1" applyFill="1" applyBorder="1" applyAlignment="1">
      <alignment vertical="center"/>
    </xf>
    <xf numFmtId="9" fontId="1" fillId="0" borderId="5" xfId="7" applyFont="1" applyBorder="1" applyAlignment="1">
      <alignment vertical="center"/>
    </xf>
    <xf numFmtId="168" fontId="1" fillId="6" borderId="5" xfId="5" applyNumberFormat="1" applyFont="1" applyFill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9" fontId="1" fillId="7" borderId="1" xfId="7" applyFont="1" applyFill="1" applyBorder="1" applyAlignment="1">
      <alignment horizontal="center" vertical="center"/>
    </xf>
    <xf numFmtId="168" fontId="1" fillId="6" borderId="5" xfId="5" applyNumberFormat="1" applyFont="1" applyFill="1" applyBorder="1" applyAlignment="1">
      <alignment horizontal="left" vertical="center"/>
    </xf>
    <xf numFmtId="9" fontId="17" fillId="0" borderId="1" xfId="7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174" fontId="17" fillId="4" borderId="1" xfId="6" applyNumberFormat="1" applyFont="1" applyFill="1" applyBorder="1" applyAlignment="1">
      <alignment vertical="center"/>
    </xf>
    <xf numFmtId="174" fontId="1" fillId="4" borderId="5" xfId="6" applyNumberFormat="1" applyFont="1" applyFill="1" applyBorder="1" applyAlignment="1">
      <alignment vertical="center"/>
    </xf>
    <xf numFmtId="10" fontId="17" fillId="0" borderId="1" xfId="7" applyNumberFormat="1" applyFont="1" applyFill="1" applyBorder="1" applyAlignment="1">
      <alignment horizontal="center" vertical="center"/>
    </xf>
    <xf numFmtId="10" fontId="1" fillId="0" borderId="5" xfId="7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8">
    <cellStyle name="Excel Built-in Normal" xfId="9"/>
    <cellStyle name="Heading" xfId="10"/>
    <cellStyle name="Heading1" xfId="11"/>
    <cellStyle name="Migliaia" xfId="5" builtinId="3"/>
    <cellStyle name="Normale" xfId="0" builtinId="0"/>
    <cellStyle name="Normale 2" xfId="1"/>
    <cellStyle name="Normale 2 2" xfId="12"/>
    <cellStyle name="Normale 3" xfId="4"/>
    <cellStyle name="Normale 3 2" xfId="13"/>
    <cellStyle name="Normale 4" xfId="8"/>
    <cellStyle name="Percentuale" xfId="7" builtinId="5"/>
    <cellStyle name="Percentuale 2" xfId="3"/>
    <cellStyle name="Percentuale 2 2" xfId="14"/>
    <cellStyle name="Result" xfId="15"/>
    <cellStyle name="Result2" xfId="16"/>
    <cellStyle name="Valuta" xfId="6" builtinId="4"/>
    <cellStyle name="Valuta 2" xfId="2"/>
    <cellStyle name="Valuta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X29"/>
  <sheetViews>
    <sheetView showGridLines="0" view="pageBreakPreview" zoomScale="60" zoomScaleNormal="100" workbookViewId="0">
      <pane xSplit="5" ySplit="2" topLeftCell="AT3" activePane="bottomRight" state="frozen"/>
      <selection pane="topRight" activeCell="F1" sqref="F1"/>
      <selection pane="bottomLeft" activeCell="A3" sqref="A3"/>
      <selection pane="bottomRight" sqref="A1:AV30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60.5703125" style="1" bestFit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0.7109375" style="1" customWidth="1"/>
    <col min="27" max="27" width="12.570312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0.28515625" style="1" bestFit="1" customWidth="1"/>
    <col min="49" max="16384" width="8.85546875" style="1"/>
  </cols>
  <sheetData>
    <row r="1" spans="1:76" s="3" customFormat="1" ht="118.9" customHeight="1" x14ac:dyDescent="0.25">
      <c r="A1" s="95" t="s">
        <v>101</v>
      </c>
      <c r="B1" s="96"/>
      <c r="C1" s="96"/>
      <c r="D1" s="96"/>
      <c r="E1" s="97"/>
      <c r="G1" s="94" t="s">
        <v>45</v>
      </c>
      <c r="H1" s="94"/>
      <c r="J1" s="99" t="s">
        <v>6</v>
      </c>
      <c r="K1" s="99"/>
      <c r="M1" s="94" t="s">
        <v>7</v>
      </c>
      <c r="N1" s="94"/>
      <c r="O1" s="94"/>
      <c r="P1" s="94"/>
      <c r="R1" s="94" t="s">
        <v>10</v>
      </c>
      <c r="S1" s="94"/>
      <c r="T1" s="94"/>
      <c r="U1" s="94"/>
      <c r="W1" s="99" t="s">
        <v>11</v>
      </c>
      <c r="X1" s="99"/>
      <c r="Z1" s="99" t="s">
        <v>13</v>
      </c>
      <c r="AA1" s="99"/>
      <c r="AB1" s="99"/>
      <c r="AC1" s="99"/>
      <c r="AE1" s="98" t="s">
        <v>47</v>
      </c>
      <c r="AF1" s="98"/>
      <c r="AH1" s="98" t="s">
        <v>16</v>
      </c>
      <c r="AI1" s="98"/>
      <c r="AK1" s="99" t="s">
        <v>18</v>
      </c>
      <c r="AL1" s="99"/>
      <c r="AM1" s="99"/>
      <c r="AN1" s="99"/>
      <c r="AP1" s="99" t="s">
        <v>20</v>
      </c>
      <c r="AQ1" s="99"/>
      <c r="AS1" s="98" t="s">
        <v>38</v>
      </c>
      <c r="AT1" s="98"/>
    </row>
    <row r="2" spans="1:76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84" t="s">
        <v>48</v>
      </c>
    </row>
    <row r="3" spans="1:76" x14ac:dyDescent="0.25">
      <c r="A3" s="4">
        <v>206</v>
      </c>
      <c r="B3" s="4" t="s">
        <v>97</v>
      </c>
      <c r="C3" s="4" t="s">
        <v>98</v>
      </c>
      <c r="D3" s="4" t="s">
        <v>71</v>
      </c>
      <c r="E3" s="4" t="s">
        <v>54</v>
      </c>
      <c r="G3" s="11">
        <v>1</v>
      </c>
      <c r="H3" s="24">
        <v>3</v>
      </c>
      <c r="I3" s="4"/>
      <c r="J3" s="14"/>
      <c r="K3" s="47"/>
      <c r="L3" s="4"/>
      <c r="M3" s="4">
        <v>7</v>
      </c>
      <c r="N3" s="4">
        <v>7</v>
      </c>
      <c r="O3" s="27">
        <f t="shared" ref="O3:O16" si="0">M3/N3</f>
        <v>1</v>
      </c>
      <c r="P3" s="24">
        <v>2</v>
      </c>
      <c r="Q3" s="14"/>
      <c r="R3" s="12">
        <v>5</v>
      </c>
      <c r="S3" s="12">
        <v>7</v>
      </c>
      <c r="T3" s="40">
        <f t="shared" ref="T3:T19" si="1">R3/S3</f>
        <v>0.7142857142857143</v>
      </c>
      <c r="U3" s="19">
        <v>2</v>
      </c>
      <c r="V3" s="14"/>
      <c r="W3" s="14" t="s">
        <v>4</v>
      </c>
      <c r="X3" s="19">
        <v>0</v>
      </c>
      <c r="Y3" s="4"/>
      <c r="Z3" s="52">
        <v>53200.934226613419</v>
      </c>
      <c r="AA3" s="52">
        <v>107442.21577338658</v>
      </c>
      <c r="AB3" s="4">
        <f t="shared" ref="AB3:AB27" si="2">Z3/AA3</f>
        <v>0.49515857285392362</v>
      </c>
      <c r="AC3" s="24">
        <v>3</v>
      </c>
      <c r="AD3" s="17"/>
      <c r="AE3" s="30"/>
      <c r="AF3" s="30"/>
      <c r="AG3" s="17"/>
      <c r="AH3" s="30"/>
      <c r="AI3" s="30"/>
      <c r="AJ3" s="4"/>
      <c r="AK3" s="30"/>
      <c r="AL3" s="30"/>
      <c r="AM3" s="30"/>
      <c r="AN3" s="30"/>
      <c r="AO3" s="4"/>
      <c r="AP3" s="70"/>
      <c r="AQ3" s="71"/>
      <c r="AR3" s="4"/>
      <c r="AS3" s="4"/>
      <c r="AT3" s="24">
        <v>0</v>
      </c>
      <c r="AV3" s="83">
        <f t="shared" ref="AV3:AV29" si="3">H3+K3+P3+U3+X3+AC3+AI3+AN3+AQ3+AT3</f>
        <v>10</v>
      </c>
    </row>
    <row r="4" spans="1:76" x14ac:dyDescent="0.25">
      <c r="A4" s="1">
        <v>206</v>
      </c>
      <c r="B4" s="9" t="s">
        <v>72</v>
      </c>
      <c r="C4" s="4" t="s">
        <v>53</v>
      </c>
      <c r="D4" s="4" t="s">
        <v>71</v>
      </c>
      <c r="E4" s="4" t="s">
        <v>54</v>
      </c>
      <c r="G4" s="11">
        <v>1</v>
      </c>
      <c r="H4" s="24">
        <v>3</v>
      </c>
      <c r="I4" s="4"/>
      <c r="J4" s="14"/>
      <c r="K4" s="47"/>
      <c r="L4" s="4"/>
      <c r="M4" s="4">
        <v>10</v>
      </c>
      <c r="N4" s="4">
        <v>10</v>
      </c>
      <c r="O4" s="27">
        <f t="shared" si="0"/>
        <v>1</v>
      </c>
      <c r="P4" s="24">
        <v>2</v>
      </c>
      <c r="Q4" s="4"/>
      <c r="R4" s="12">
        <v>11</v>
      </c>
      <c r="S4" s="12">
        <v>14</v>
      </c>
      <c r="T4" s="40">
        <f t="shared" si="1"/>
        <v>0.7857142857142857</v>
      </c>
      <c r="U4" s="19">
        <v>2</v>
      </c>
      <c r="V4" s="4"/>
      <c r="W4" s="14"/>
      <c r="X4" s="19">
        <v>0</v>
      </c>
      <c r="Y4" s="4"/>
      <c r="Z4" s="53">
        <v>32708.013218270091</v>
      </c>
      <c r="AA4" s="54">
        <v>422528.76678172994</v>
      </c>
      <c r="AB4" s="4">
        <f t="shared" si="2"/>
        <v>7.7410145272230446E-2</v>
      </c>
      <c r="AC4" s="24">
        <v>2</v>
      </c>
      <c r="AD4" s="4"/>
      <c r="AE4" s="30"/>
      <c r="AF4" s="30"/>
      <c r="AG4" s="4"/>
      <c r="AH4" s="30"/>
      <c r="AI4" s="30"/>
      <c r="AJ4" s="4"/>
      <c r="AK4" s="31"/>
      <c r="AL4" s="30"/>
      <c r="AM4" s="30"/>
      <c r="AN4" s="30"/>
      <c r="AO4" s="4"/>
      <c r="AP4" s="70"/>
      <c r="AQ4" s="71"/>
      <c r="AR4" s="4"/>
      <c r="AS4" s="4"/>
      <c r="AT4" s="20">
        <v>0</v>
      </c>
      <c r="AV4" s="83">
        <f t="shared" si="3"/>
        <v>9</v>
      </c>
    </row>
    <row r="5" spans="1:76" x14ac:dyDescent="0.25">
      <c r="A5" s="4">
        <v>206</v>
      </c>
      <c r="B5" s="4" t="s">
        <v>91</v>
      </c>
      <c r="C5" s="4" t="s">
        <v>92</v>
      </c>
      <c r="D5" s="4" t="s">
        <v>71</v>
      </c>
      <c r="E5" s="4" t="s">
        <v>54</v>
      </c>
      <c r="G5" s="11">
        <v>1</v>
      </c>
      <c r="H5" s="24">
        <v>3</v>
      </c>
      <c r="I5" s="4"/>
      <c r="J5" s="14"/>
      <c r="K5" s="47"/>
      <c r="L5" s="4"/>
      <c r="M5" s="12">
        <v>13.75</v>
      </c>
      <c r="N5" s="12">
        <v>16.75</v>
      </c>
      <c r="O5" s="27">
        <f t="shared" si="0"/>
        <v>0.82089552238805974</v>
      </c>
      <c r="P5" s="26">
        <v>2</v>
      </c>
      <c r="Q5" s="4"/>
      <c r="R5" s="12">
        <v>11.8</v>
      </c>
      <c r="S5" s="12">
        <v>13.75</v>
      </c>
      <c r="T5" s="40">
        <f t="shared" si="1"/>
        <v>0.85818181818181827</v>
      </c>
      <c r="U5" s="25">
        <f>2</f>
        <v>2</v>
      </c>
      <c r="V5" s="4"/>
      <c r="W5" s="12" t="s">
        <v>3</v>
      </c>
      <c r="X5" s="25">
        <v>1</v>
      </c>
      <c r="Y5" s="4"/>
      <c r="Z5" s="52">
        <v>18321.424985472229</v>
      </c>
      <c r="AA5" s="52">
        <v>714390.06501452776</v>
      </c>
      <c r="AB5" s="4">
        <f t="shared" si="2"/>
        <v>2.5646248293080123E-2</v>
      </c>
      <c r="AC5" s="24">
        <v>1</v>
      </c>
      <c r="AD5" s="4"/>
      <c r="AE5" s="37"/>
      <c r="AF5" s="37"/>
      <c r="AG5" s="4"/>
      <c r="AH5" s="37"/>
      <c r="AI5" s="37"/>
      <c r="AJ5" s="4"/>
      <c r="AK5" s="30"/>
      <c r="AL5" s="30"/>
      <c r="AM5" s="30"/>
      <c r="AN5" s="30"/>
      <c r="AO5" s="4"/>
      <c r="AP5" s="70"/>
      <c r="AQ5" s="71"/>
      <c r="AR5" s="4"/>
      <c r="AS5" s="4"/>
      <c r="AT5" s="24">
        <v>0</v>
      </c>
      <c r="AV5" s="83">
        <f t="shared" si="3"/>
        <v>9</v>
      </c>
    </row>
    <row r="6" spans="1:76" s="2" customFormat="1" x14ac:dyDescent="0.25">
      <c r="A6" s="4">
        <v>206</v>
      </c>
      <c r="B6" s="14" t="s">
        <v>52</v>
      </c>
      <c r="C6" s="14" t="s">
        <v>53</v>
      </c>
      <c r="D6" s="14" t="s">
        <v>71</v>
      </c>
      <c r="E6" s="14" t="s">
        <v>54</v>
      </c>
      <c r="F6" s="1"/>
      <c r="G6" s="11">
        <v>1</v>
      </c>
      <c r="H6" s="24">
        <v>3</v>
      </c>
      <c r="I6" s="14"/>
      <c r="J6" s="4"/>
      <c r="K6" s="47"/>
      <c r="L6" s="14"/>
      <c r="M6" s="4">
        <v>4</v>
      </c>
      <c r="N6" s="4">
        <v>4</v>
      </c>
      <c r="O6" s="49">
        <f t="shared" si="0"/>
        <v>1</v>
      </c>
      <c r="P6" s="26">
        <v>2</v>
      </c>
      <c r="Q6" s="14"/>
      <c r="R6" s="12">
        <v>4</v>
      </c>
      <c r="S6" s="12">
        <v>5</v>
      </c>
      <c r="T6" s="40">
        <f t="shared" si="1"/>
        <v>0.8</v>
      </c>
      <c r="U6" s="19">
        <v>2</v>
      </c>
      <c r="V6" s="14"/>
      <c r="W6" s="4"/>
      <c r="X6" s="20">
        <v>0</v>
      </c>
      <c r="Y6" s="14"/>
      <c r="Z6" s="53">
        <v>13041.614129054215</v>
      </c>
      <c r="AA6" s="54">
        <v>145188.3358709458</v>
      </c>
      <c r="AB6" s="4">
        <f t="shared" si="2"/>
        <v>8.9825494939528558E-2</v>
      </c>
      <c r="AC6" s="24">
        <v>2</v>
      </c>
      <c r="AD6" s="14"/>
      <c r="AE6" s="30"/>
      <c r="AF6" s="30"/>
      <c r="AG6" s="14"/>
      <c r="AH6" s="30"/>
      <c r="AI6" s="30"/>
      <c r="AJ6" s="14"/>
      <c r="AK6" s="31"/>
      <c r="AL6" s="30"/>
      <c r="AM6" s="30"/>
      <c r="AN6" s="30"/>
      <c r="AO6" s="14"/>
      <c r="AP6" s="70"/>
      <c r="AQ6" s="71"/>
      <c r="AR6" s="14"/>
      <c r="AS6" s="14"/>
      <c r="AT6" s="24">
        <v>0</v>
      </c>
      <c r="AU6" s="1"/>
      <c r="AV6" s="83">
        <f t="shared" si="3"/>
        <v>9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</row>
    <row r="7" spans="1:76" x14ac:dyDescent="0.25">
      <c r="A7" s="4">
        <v>206</v>
      </c>
      <c r="B7" s="14">
        <v>780500</v>
      </c>
      <c r="C7" s="14" t="s">
        <v>67</v>
      </c>
      <c r="D7" s="14" t="s">
        <v>71</v>
      </c>
      <c r="E7" s="14" t="s">
        <v>54</v>
      </c>
      <c r="F7" s="2"/>
      <c r="G7" s="27">
        <v>1</v>
      </c>
      <c r="H7" s="26">
        <v>3</v>
      </c>
      <c r="I7" s="14"/>
      <c r="J7" s="14"/>
      <c r="K7" s="47"/>
      <c r="L7" s="14"/>
      <c r="M7" s="12">
        <v>37</v>
      </c>
      <c r="N7" s="12">
        <v>37</v>
      </c>
      <c r="O7" s="27">
        <f t="shared" si="0"/>
        <v>1</v>
      </c>
      <c r="P7" s="26">
        <v>2</v>
      </c>
      <c r="Q7" s="14"/>
      <c r="R7" s="12">
        <v>32</v>
      </c>
      <c r="S7" s="12">
        <v>37</v>
      </c>
      <c r="T7" s="40">
        <f t="shared" si="1"/>
        <v>0.86486486486486491</v>
      </c>
      <c r="U7" s="19">
        <v>2</v>
      </c>
      <c r="V7" s="14"/>
      <c r="W7" s="14" t="s">
        <v>3</v>
      </c>
      <c r="X7" s="19">
        <v>1</v>
      </c>
      <c r="Y7" s="14"/>
      <c r="Z7" s="61">
        <v>1386.6844044263853</v>
      </c>
      <c r="AA7" s="61">
        <v>65745.565595573615</v>
      </c>
      <c r="AB7" s="13">
        <f t="shared" si="2"/>
        <v>2.1091679596406804E-2</v>
      </c>
      <c r="AC7" s="26">
        <v>1</v>
      </c>
      <c r="AD7" s="14"/>
      <c r="AE7" s="32"/>
      <c r="AF7" s="32"/>
      <c r="AG7" s="14"/>
      <c r="AH7" s="32"/>
      <c r="AI7" s="32"/>
      <c r="AJ7" s="14"/>
      <c r="AK7" s="32"/>
      <c r="AL7" s="32"/>
      <c r="AM7" s="32"/>
      <c r="AN7" s="32"/>
      <c r="AO7" s="14"/>
      <c r="AP7" s="70"/>
      <c r="AQ7" s="72"/>
      <c r="AR7" s="14"/>
      <c r="AS7" s="14"/>
      <c r="AT7" s="26">
        <v>0</v>
      </c>
      <c r="AV7" s="83">
        <f t="shared" si="3"/>
        <v>9</v>
      </c>
    </row>
    <row r="8" spans="1:76" x14ac:dyDescent="0.25">
      <c r="A8" s="4">
        <v>206</v>
      </c>
      <c r="B8" s="4" t="s">
        <v>77</v>
      </c>
      <c r="C8" s="4" t="s">
        <v>78</v>
      </c>
      <c r="D8" s="4" t="s">
        <v>71</v>
      </c>
      <c r="E8" s="4" t="s">
        <v>54</v>
      </c>
      <c r="G8" s="11">
        <v>1</v>
      </c>
      <c r="H8" s="24">
        <v>3</v>
      </c>
      <c r="I8" s="4"/>
      <c r="J8" s="14"/>
      <c r="K8" s="47"/>
      <c r="L8" s="4"/>
      <c r="M8" s="4">
        <v>5</v>
      </c>
      <c r="N8" s="4">
        <v>6</v>
      </c>
      <c r="O8" s="27">
        <f t="shared" si="0"/>
        <v>0.83333333333333337</v>
      </c>
      <c r="P8" s="24">
        <v>2</v>
      </c>
      <c r="Q8" s="4"/>
      <c r="R8" s="4">
        <v>34</v>
      </c>
      <c r="S8" s="4">
        <v>39</v>
      </c>
      <c r="T8" s="40">
        <f t="shared" si="1"/>
        <v>0.87179487179487181</v>
      </c>
      <c r="U8" s="20">
        <v>2</v>
      </c>
      <c r="V8" s="4"/>
      <c r="W8" s="4" t="s">
        <v>3</v>
      </c>
      <c r="X8" s="20">
        <v>1</v>
      </c>
      <c r="Y8" s="4"/>
      <c r="Z8" s="53">
        <v>2326.7605210075562</v>
      </c>
      <c r="AA8" s="53">
        <v>169481.29947899244</v>
      </c>
      <c r="AB8" s="4">
        <f t="shared" si="2"/>
        <v>1.3728715369544137E-2</v>
      </c>
      <c r="AC8" s="24">
        <v>0</v>
      </c>
      <c r="AD8" s="4"/>
      <c r="AE8" s="30"/>
      <c r="AF8" s="30"/>
      <c r="AG8" s="4"/>
      <c r="AH8" s="30"/>
      <c r="AI8" s="30"/>
      <c r="AJ8" s="4"/>
      <c r="AK8" s="30"/>
      <c r="AL8" s="30"/>
      <c r="AM8" s="30"/>
      <c r="AN8" s="30"/>
      <c r="AO8" s="4"/>
      <c r="AP8" s="70"/>
      <c r="AQ8" s="71"/>
      <c r="AR8" s="4"/>
      <c r="AS8" s="4"/>
      <c r="AT8" s="24">
        <v>-1</v>
      </c>
      <c r="AV8" s="83">
        <f t="shared" si="3"/>
        <v>7</v>
      </c>
    </row>
    <row r="9" spans="1:76" x14ac:dyDescent="0.25">
      <c r="A9" s="4">
        <v>206</v>
      </c>
      <c r="B9" s="14">
        <v>701700</v>
      </c>
      <c r="C9" s="14" t="s">
        <v>63</v>
      </c>
      <c r="D9" s="14" t="s">
        <v>71</v>
      </c>
      <c r="E9" s="14" t="s">
        <v>54</v>
      </c>
      <c r="G9" s="11">
        <v>1</v>
      </c>
      <c r="H9" s="24">
        <v>3</v>
      </c>
      <c r="I9" s="14"/>
      <c r="J9" s="14"/>
      <c r="K9" s="47"/>
      <c r="L9" s="14"/>
      <c r="M9" s="4">
        <v>4</v>
      </c>
      <c r="N9" s="4">
        <v>4</v>
      </c>
      <c r="O9" s="27">
        <f t="shared" si="0"/>
        <v>1</v>
      </c>
      <c r="P9" s="24">
        <v>2</v>
      </c>
      <c r="Q9" s="14"/>
      <c r="R9" s="12">
        <v>42</v>
      </c>
      <c r="S9" s="12">
        <v>45</v>
      </c>
      <c r="T9" s="40">
        <f t="shared" si="1"/>
        <v>0.93333333333333335</v>
      </c>
      <c r="U9" s="19">
        <v>2</v>
      </c>
      <c r="V9" s="14"/>
      <c r="W9" s="14" t="s">
        <v>64</v>
      </c>
      <c r="X9" s="19">
        <v>1</v>
      </c>
      <c r="Y9" s="14"/>
      <c r="Z9" s="52">
        <v>0</v>
      </c>
      <c r="AA9" s="52">
        <v>221565.25075585084</v>
      </c>
      <c r="AB9" s="4">
        <f t="shared" si="2"/>
        <v>0</v>
      </c>
      <c r="AC9" s="24">
        <v>-1</v>
      </c>
      <c r="AD9" s="14"/>
      <c r="AE9" s="30"/>
      <c r="AF9" s="30"/>
      <c r="AG9" s="14"/>
      <c r="AH9" s="30"/>
      <c r="AI9" s="30"/>
      <c r="AJ9" s="14"/>
      <c r="AK9" s="30"/>
      <c r="AL9" s="30"/>
      <c r="AM9" s="30"/>
      <c r="AN9" s="30"/>
      <c r="AO9" s="14"/>
      <c r="AP9" s="70"/>
      <c r="AQ9" s="71"/>
      <c r="AR9" s="14"/>
      <c r="AS9" s="14"/>
      <c r="AT9" s="24">
        <v>0</v>
      </c>
      <c r="AV9" s="83">
        <f t="shared" si="3"/>
        <v>7</v>
      </c>
    </row>
    <row r="10" spans="1:76" x14ac:dyDescent="0.25">
      <c r="A10" s="4">
        <v>206</v>
      </c>
      <c r="B10" s="4" t="s">
        <v>89</v>
      </c>
      <c r="C10" s="4" t="s">
        <v>90</v>
      </c>
      <c r="D10" s="4" t="s">
        <v>71</v>
      </c>
      <c r="E10" s="4" t="s">
        <v>54</v>
      </c>
      <c r="G10" s="11">
        <v>0.8571428571428571</v>
      </c>
      <c r="H10" s="24">
        <v>3</v>
      </c>
      <c r="J10" s="4"/>
      <c r="K10" s="47"/>
      <c r="M10" s="4">
        <v>6</v>
      </c>
      <c r="N10" s="4">
        <v>7</v>
      </c>
      <c r="O10" s="27">
        <f t="shared" si="0"/>
        <v>0.8571428571428571</v>
      </c>
      <c r="P10" s="24">
        <v>2</v>
      </c>
      <c r="R10" s="4">
        <v>6</v>
      </c>
      <c r="S10" s="4">
        <v>6</v>
      </c>
      <c r="T10" s="40">
        <f t="shared" si="1"/>
        <v>1</v>
      </c>
      <c r="U10" s="20">
        <v>2</v>
      </c>
      <c r="W10" s="4" t="s">
        <v>64</v>
      </c>
      <c r="X10" s="20">
        <v>1</v>
      </c>
      <c r="Z10" s="52">
        <v>0</v>
      </c>
      <c r="AA10" s="54">
        <v>350366.76751655509</v>
      </c>
      <c r="AB10" s="10">
        <f t="shared" si="2"/>
        <v>0</v>
      </c>
      <c r="AC10" s="24">
        <v>-1</v>
      </c>
      <c r="AE10" s="30"/>
      <c r="AF10" s="30"/>
      <c r="AH10" s="30"/>
      <c r="AI10" s="30"/>
      <c r="AK10" s="30"/>
      <c r="AL10" s="30"/>
      <c r="AM10" s="30"/>
      <c r="AN10" s="30"/>
      <c r="AP10" s="70"/>
      <c r="AQ10" s="71"/>
      <c r="AS10" s="4"/>
      <c r="AT10" s="24">
        <v>0</v>
      </c>
      <c r="AV10" s="83">
        <f t="shared" si="3"/>
        <v>7</v>
      </c>
    </row>
    <row r="11" spans="1:76" x14ac:dyDescent="0.25">
      <c r="A11" s="4">
        <v>206</v>
      </c>
      <c r="B11" s="42" t="s">
        <v>50</v>
      </c>
      <c r="C11" s="14" t="s">
        <v>51</v>
      </c>
      <c r="D11" s="14" t="s">
        <v>71</v>
      </c>
      <c r="E11" s="14" t="s">
        <v>54</v>
      </c>
      <c r="G11" s="11">
        <v>0.6</v>
      </c>
      <c r="H11" s="24">
        <v>3</v>
      </c>
      <c r="I11" s="14"/>
      <c r="J11" s="14"/>
      <c r="K11" s="47"/>
      <c r="L11" s="14"/>
      <c r="M11" s="4">
        <v>14</v>
      </c>
      <c r="N11" s="4">
        <v>19</v>
      </c>
      <c r="O11" s="27">
        <f t="shared" si="0"/>
        <v>0.73684210526315785</v>
      </c>
      <c r="P11" s="24">
        <v>0</v>
      </c>
      <c r="Q11" s="14"/>
      <c r="R11" s="12">
        <v>9</v>
      </c>
      <c r="S11" s="12">
        <v>16</v>
      </c>
      <c r="T11" s="40">
        <f t="shared" si="1"/>
        <v>0.5625</v>
      </c>
      <c r="U11" s="19">
        <v>2</v>
      </c>
      <c r="V11" s="14"/>
      <c r="W11" s="14" t="s">
        <v>3</v>
      </c>
      <c r="X11" s="19">
        <v>1</v>
      </c>
      <c r="Y11" s="14"/>
      <c r="Z11" s="52">
        <v>1843.2881194308866</v>
      </c>
      <c r="AA11" s="52">
        <v>631708.5718805691</v>
      </c>
      <c r="AB11" s="4">
        <f t="shared" si="2"/>
        <v>2.9179406477634101E-3</v>
      </c>
      <c r="AC11" s="24">
        <v>0</v>
      </c>
      <c r="AD11" s="14"/>
      <c r="AE11" s="30"/>
      <c r="AF11" s="30"/>
      <c r="AG11" s="14"/>
      <c r="AH11" s="30"/>
      <c r="AI11" s="30"/>
      <c r="AJ11" s="14"/>
      <c r="AK11" s="30"/>
      <c r="AL11" s="30"/>
      <c r="AM11" s="30"/>
      <c r="AN11" s="30"/>
      <c r="AO11" s="14"/>
      <c r="AP11" s="70"/>
      <c r="AQ11" s="71"/>
      <c r="AR11" s="14"/>
      <c r="AS11" s="14"/>
      <c r="AT11" s="20">
        <v>0</v>
      </c>
      <c r="AV11" s="83">
        <f t="shared" si="3"/>
        <v>6</v>
      </c>
    </row>
    <row r="12" spans="1:76" ht="15" x14ac:dyDescent="0.25">
      <c r="A12" s="4">
        <v>206</v>
      </c>
      <c r="B12" s="16" t="s">
        <v>69</v>
      </c>
      <c r="C12" s="14" t="s">
        <v>55</v>
      </c>
      <c r="D12" s="14" t="s">
        <v>71</v>
      </c>
      <c r="E12" s="14" t="s">
        <v>54</v>
      </c>
      <c r="F12" s="2"/>
      <c r="G12" s="27">
        <v>1</v>
      </c>
      <c r="H12" s="26">
        <v>3</v>
      </c>
      <c r="I12" s="14"/>
      <c r="J12" s="14"/>
      <c r="K12" s="47"/>
      <c r="L12" s="14"/>
      <c r="M12" s="44">
        <v>5</v>
      </c>
      <c r="N12" s="44">
        <v>12</v>
      </c>
      <c r="O12" s="27">
        <f t="shared" si="0"/>
        <v>0.41666666666666669</v>
      </c>
      <c r="P12" s="24">
        <v>0</v>
      </c>
      <c r="Q12" s="14"/>
      <c r="R12" s="12">
        <v>5</v>
      </c>
      <c r="S12" s="12">
        <v>12</v>
      </c>
      <c r="T12" s="40">
        <f t="shared" si="1"/>
        <v>0.41666666666666669</v>
      </c>
      <c r="U12" s="19">
        <v>1</v>
      </c>
      <c r="V12" s="14"/>
      <c r="W12" s="14" t="s">
        <v>3</v>
      </c>
      <c r="X12" s="19">
        <v>1</v>
      </c>
      <c r="Y12" s="14"/>
      <c r="Z12" s="55">
        <v>2828.5778962147015</v>
      </c>
      <c r="AA12" s="55">
        <v>101025.7821037853</v>
      </c>
      <c r="AB12" s="63">
        <f t="shared" si="2"/>
        <v>2.7998574594640217E-2</v>
      </c>
      <c r="AC12" s="26">
        <v>1</v>
      </c>
      <c r="AD12" s="14"/>
      <c r="AE12" s="32"/>
      <c r="AF12" s="32"/>
      <c r="AG12" s="14"/>
      <c r="AH12" s="32"/>
      <c r="AI12" s="32"/>
      <c r="AJ12" s="14"/>
      <c r="AK12" s="32"/>
      <c r="AL12" s="33"/>
      <c r="AM12" s="32"/>
      <c r="AN12" s="32"/>
      <c r="AO12" s="14"/>
      <c r="AP12" s="70"/>
      <c r="AQ12" s="72"/>
      <c r="AR12" s="14"/>
      <c r="AS12" s="14"/>
      <c r="AT12" s="26">
        <v>0</v>
      </c>
      <c r="AU12" s="2"/>
      <c r="AV12" s="83">
        <f t="shared" si="3"/>
        <v>6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x14ac:dyDescent="0.25">
      <c r="A13" s="4">
        <v>206</v>
      </c>
      <c r="B13" s="14">
        <v>150851</v>
      </c>
      <c r="C13" s="14" t="s">
        <v>61</v>
      </c>
      <c r="D13" s="14" t="s">
        <v>71</v>
      </c>
      <c r="E13" s="14" t="s">
        <v>54</v>
      </c>
      <c r="G13" s="27">
        <v>-1</v>
      </c>
      <c r="H13" s="26">
        <v>-1</v>
      </c>
      <c r="I13" s="14"/>
      <c r="J13" s="14"/>
      <c r="K13" s="47"/>
      <c r="L13" s="14"/>
      <c r="M13" s="12">
        <v>9</v>
      </c>
      <c r="N13" s="12">
        <v>11</v>
      </c>
      <c r="O13" s="27">
        <f t="shared" si="0"/>
        <v>0.81818181818181823</v>
      </c>
      <c r="P13" s="26">
        <v>2</v>
      </c>
      <c r="Q13" s="14"/>
      <c r="R13" s="12">
        <v>5</v>
      </c>
      <c r="S13" s="12">
        <v>9</v>
      </c>
      <c r="T13" s="40">
        <f t="shared" si="1"/>
        <v>0.55555555555555558</v>
      </c>
      <c r="U13" s="19">
        <v>2</v>
      </c>
      <c r="V13" s="14"/>
      <c r="W13" s="14" t="s">
        <v>3</v>
      </c>
      <c r="X13" s="19">
        <v>1</v>
      </c>
      <c r="Y13" s="14"/>
      <c r="Z13" s="59">
        <v>32480.858746365004</v>
      </c>
      <c r="AA13" s="59">
        <v>397483.32125363499</v>
      </c>
      <c r="AB13" s="67">
        <f t="shared" si="2"/>
        <v>8.1716280934562527E-2</v>
      </c>
      <c r="AC13" s="26">
        <v>2</v>
      </c>
      <c r="AD13" s="14"/>
      <c r="AE13" s="32"/>
      <c r="AF13" s="32"/>
      <c r="AG13" s="14"/>
      <c r="AH13" s="32"/>
      <c r="AI13" s="32"/>
      <c r="AJ13" s="14"/>
      <c r="AK13" s="32"/>
      <c r="AL13" s="32"/>
      <c r="AM13" s="36"/>
      <c r="AN13" s="32"/>
      <c r="AO13" s="14"/>
      <c r="AP13" s="70"/>
      <c r="AQ13" s="71"/>
      <c r="AR13" s="14"/>
      <c r="AS13" s="14"/>
      <c r="AT13" s="24">
        <v>0</v>
      </c>
      <c r="AV13" s="83">
        <f t="shared" si="3"/>
        <v>6</v>
      </c>
    </row>
    <row r="14" spans="1:76" x14ac:dyDescent="0.25">
      <c r="A14" s="4">
        <v>206</v>
      </c>
      <c r="B14" s="14">
        <v>740800</v>
      </c>
      <c r="C14" s="14" t="s">
        <v>66</v>
      </c>
      <c r="D14" s="14" t="s">
        <v>71</v>
      </c>
      <c r="E14" s="14" t="s">
        <v>54</v>
      </c>
      <c r="G14" s="11">
        <v>1</v>
      </c>
      <c r="H14" s="24">
        <v>3</v>
      </c>
      <c r="I14" s="14"/>
      <c r="J14" s="14"/>
      <c r="K14" s="47"/>
      <c r="L14" s="14"/>
      <c r="M14" s="4">
        <v>6</v>
      </c>
      <c r="N14" s="4">
        <v>7</v>
      </c>
      <c r="O14" s="27">
        <f t="shared" si="0"/>
        <v>0.8571428571428571</v>
      </c>
      <c r="P14" s="24">
        <v>2</v>
      </c>
      <c r="Q14" s="14"/>
      <c r="R14" s="12">
        <v>6</v>
      </c>
      <c r="S14" s="12">
        <v>6</v>
      </c>
      <c r="T14" s="40">
        <f t="shared" si="1"/>
        <v>1</v>
      </c>
      <c r="U14" s="19">
        <v>2</v>
      </c>
      <c r="V14" s="14"/>
      <c r="W14" s="14" t="s">
        <v>64</v>
      </c>
      <c r="X14" s="19">
        <v>1</v>
      </c>
      <c r="Y14" s="14"/>
      <c r="Z14" s="52">
        <v>0</v>
      </c>
      <c r="AA14" s="54">
        <v>340935.32182946289</v>
      </c>
      <c r="AB14" s="10">
        <f t="shared" si="2"/>
        <v>0</v>
      </c>
      <c r="AC14" s="24">
        <v>-1</v>
      </c>
      <c r="AD14" s="14"/>
      <c r="AE14" s="30"/>
      <c r="AF14" s="30"/>
      <c r="AG14" s="14"/>
      <c r="AH14" s="30"/>
      <c r="AI14" s="30"/>
      <c r="AJ14" s="14"/>
      <c r="AK14" s="30"/>
      <c r="AL14" s="30"/>
      <c r="AM14" s="30"/>
      <c r="AN14" s="30"/>
      <c r="AO14" s="14"/>
      <c r="AP14" s="70"/>
      <c r="AQ14" s="71"/>
      <c r="AR14" s="14"/>
      <c r="AS14" s="14"/>
      <c r="AT14" s="24">
        <v>-1</v>
      </c>
      <c r="AV14" s="83">
        <f t="shared" si="3"/>
        <v>6</v>
      </c>
    </row>
    <row r="15" spans="1:76" x14ac:dyDescent="0.25">
      <c r="A15" s="4">
        <v>206</v>
      </c>
      <c r="B15" s="14">
        <v>150005</v>
      </c>
      <c r="C15" s="14" t="s">
        <v>60</v>
      </c>
      <c r="D15" s="14" t="s">
        <v>71</v>
      </c>
      <c r="E15" s="14" t="s">
        <v>54</v>
      </c>
      <c r="G15" s="11">
        <v>0.16666666666666666</v>
      </c>
      <c r="H15" s="24">
        <v>1</v>
      </c>
      <c r="I15" s="14"/>
      <c r="J15" s="14"/>
      <c r="K15" s="47"/>
      <c r="L15" s="14"/>
      <c r="M15" s="4">
        <v>2</v>
      </c>
      <c r="N15" s="4">
        <v>2</v>
      </c>
      <c r="O15" s="27">
        <f t="shared" si="0"/>
        <v>1</v>
      </c>
      <c r="P15" s="24">
        <v>2</v>
      </c>
      <c r="Q15" s="14"/>
      <c r="R15" s="12">
        <v>2</v>
      </c>
      <c r="S15" s="12">
        <v>2</v>
      </c>
      <c r="T15" s="40">
        <f t="shared" si="1"/>
        <v>1</v>
      </c>
      <c r="U15" s="19">
        <v>2</v>
      </c>
      <c r="V15" s="14"/>
      <c r="W15" s="14" t="s">
        <v>3</v>
      </c>
      <c r="X15" s="19">
        <v>1</v>
      </c>
      <c r="Y15" s="14"/>
      <c r="Z15" s="52">
        <v>214.20703514329216</v>
      </c>
      <c r="AA15" s="52">
        <v>75624.432964856707</v>
      </c>
      <c r="AB15" s="4">
        <f t="shared" si="2"/>
        <v>2.832510959028756E-3</v>
      </c>
      <c r="AC15" s="24">
        <v>0</v>
      </c>
      <c r="AD15" s="14"/>
      <c r="AE15" s="30"/>
      <c r="AF15" s="30"/>
      <c r="AG15" s="14"/>
      <c r="AH15" s="30"/>
      <c r="AI15" s="30"/>
      <c r="AJ15" s="14"/>
      <c r="AK15" s="30"/>
      <c r="AL15" s="30"/>
      <c r="AM15" s="30"/>
      <c r="AN15" s="30"/>
      <c r="AO15" s="14"/>
      <c r="AP15" s="70"/>
      <c r="AQ15" s="71"/>
      <c r="AR15" s="14"/>
      <c r="AS15" s="14"/>
      <c r="AT15" s="24">
        <v>0</v>
      </c>
      <c r="AV15" s="83">
        <f t="shared" si="3"/>
        <v>6</v>
      </c>
    </row>
    <row r="16" spans="1:76" ht="15" x14ac:dyDescent="0.25">
      <c r="A16" s="4">
        <v>206</v>
      </c>
      <c r="B16" s="16" t="s">
        <v>68</v>
      </c>
      <c r="C16" s="14" t="s">
        <v>49</v>
      </c>
      <c r="D16" s="16" t="s">
        <v>71</v>
      </c>
      <c r="E16" s="14" t="s">
        <v>54</v>
      </c>
      <c r="G16" s="4"/>
      <c r="H16" s="24"/>
      <c r="I16" s="14"/>
      <c r="J16" s="14"/>
      <c r="K16" s="47"/>
      <c r="L16" s="14"/>
      <c r="M16" s="4">
        <v>16</v>
      </c>
      <c r="N16" s="4">
        <v>19</v>
      </c>
      <c r="O16" s="27">
        <f t="shared" si="0"/>
        <v>0.84210526315789469</v>
      </c>
      <c r="P16" s="24">
        <v>2</v>
      </c>
      <c r="Q16" s="14"/>
      <c r="R16" s="12">
        <v>12</v>
      </c>
      <c r="S16" s="12">
        <v>16</v>
      </c>
      <c r="T16" s="40">
        <f t="shared" si="1"/>
        <v>0.75</v>
      </c>
      <c r="U16" s="19">
        <v>2</v>
      </c>
      <c r="V16" s="14"/>
      <c r="W16" s="14" t="s">
        <v>3</v>
      </c>
      <c r="X16" s="19">
        <v>1</v>
      </c>
      <c r="Y16" s="14"/>
      <c r="Z16" s="51">
        <v>7556.8122873933753</v>
      </c>
      <c r="AA16" s="51">
        <v>709727.72771260666</v>
      </c>
      <c r="AB16" s="62">
        <f t="shared" si="2"/>
        <v>1.0647480706084785E-2</v>
      </c>
      <c r="AC16" s="24">
        <v>0</v>
      </c>
      <c r="AD16" s="14"/>
      <c r="AE16" s="30"/>
      <c r="AF16" s="30"/>
      <c r="AG16" s="14"/>
      <c r="AH16" s="30"/>
      <c r="AI16" s="30"/>
      <c r="AJ16" s="14"/>
      <c r="AK16" s="30"/>
      <c r="AL16" s="30"/>
      <c r="AM16" s="30"/>
      <c r="AN16" s="30"/>
      <c r="AO16" s="14"/>
      <c r="AP16" s="70"/>
      <c r="AQ16" s="71"/>
      <c r="AR16" s="14"/>
      <c r="AS16" s="14"/>
      <c r="AT16" s="20">
        <v>0</v>
      </c>
      <c r="AV16" s="83">
        <f t="shared" si="3"/>
        <v>5</v>
      </c>
    </row>
    <row r="17" spans="1:76" s="18" customFormat="1" x14ac:dyDescent="0.25">
      <c r="A17" s="4">
        <v>206</v>
      </c>
      <c r="B17" s="4" t="s">
        <v>93</v>
      </c>
      <c r="C17" s="4" t="s">
        <v>94</v>
      </c>
      <c r="D17" s="4" t="s">
        <v>71</v>
      </c>
      <c r="E17" s="4" t="s">
        <v>54</v>
      </c>
      <c r="F17" s="1"/>
      <c r="G17" s="11">
        <f>9/11</f>
        <v>0.81818181818181823</v>
      </c>
      <c r="H17" s="24">
        <v>3</v>
      </c>
      <c r="I17" s="4"/>
      <c r="J17" s="14"/>
      <c r="K17" s="47"/>
      <c r="L17" s="4"/>
      <c r="M17" s="28">
        <v>190</v>
      </c>
      <c r="N17" s="28">
        <v>9</v>
      </c>
      <c r="O17" s="85"/>
      <c r="P17" s="29"/>
      <c r="Q17" s="4"/>
      <c r="R17" s="12">
        <v>145</v>
      </c>
      <c r="S17" s="12">
        <v>190</v>
      </c>
      <c r="T17" s="40">
        <f t="shared" si="1"/>
        <v>0.76315789473684215</v>
      </c>
      <c r="U17" s="19">
        <v>2</v>
      </c>
      <c r="V17" s="4"/>
      <c r="W17" s="14" t="s">
        <v>3</v>
      </c>
      <c r="X17" s="19">
        <v>1</v>
      </c>
      <c r="Y17" s="4"/>
      <c r="Z17" s="52">
        <v>0</v>
      </c>
      <c r="AA17" s="52">
        <v>577682.4037560185</v>
      </c>
      <c r="AB17" s="4">
        <f t="shared" si="2"/>
        <v>0</v>
      </c>
      <c r="AC17" s="24">
        <v>-1</v>
      </c>
      <c r="AD17" s="17"/>
      <c r="AE17" s="30"/>
      <c r="AF17" s="30"/>
      <c r="AG17" s="17"/>
      <c r="AH17" s="30"/>
      <c r="AI17" s="30"/>
      <c r="AJ17" s="4"/>
      <c r="AK17" s="30"/>
      <c r="AL17" s="30"/>
      <c r="AM17" s="30"/>
      <c r="AN17" s="30"/>
      <c r="AO17" s="4"/>
      <c r="AP17" s="70"/>
      <c r="AQ17" s="71"/>
      <c r="AR17" s="4"/>
      <c r="AS17" s="4"/>
      <c r="AT17" s="24">
        <v>0</v>
      </c>
      <c r="AU17" s="1"/>
      <c r="AV17" s="83">
        <f t="shared" si="3"/>
        <v>5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1:76" s="18" customFormat="1" x14ac:dyDescent="0.25">
      <c r="A18" s="4">
        <v>206</v>
      </c>
      <c r="B18" s="16" t="s">
        <v>70</v>
      </c>
      <c r="C18" s="14" t="s">
        <v>57</v>
      </c>
      <c r="D18" s="14" t="s">
        <v>71</v>
      </c>
      <c r="E18" s="14" t="s">
        <v>54</v>
      </c>
      <c r="F18" s="1"/>
      <c r="G18" s="11">
        <v>1</v>
      </c>
      <c r="H18" s="24">
        <v>3</v>
      </c>
      <c r="I18" s="15"/>
      <c r="J18" s="14"/>
      <c r="K18" s="47"/>
      <c r="L18" s="15"/>
      <c r="M18" s="4">
        <v>5</v>
      </c>
      <c r="N18" s="4">
        <v>6</v>
      </c>
      <c r="O18" s="27">
        <f>M18/N18</f>
        <v>0.83333333333333337</v>
      </c>
      <c r="P18" s="24">
        <v>2</v>
      </c>
      <c r="Q18" s="15"/>
      <c r="R18" s="12">
        <v>4</v>
      </c>
      <c r="S18" s="12">
        <v>5</v>
      </c>
      <c r="T18" s="40">
        <f t="shared" si="1"/>
        <v>0.8</v>
      </c>
      <c r="U18" s="19">
        <v>2</v>
      </c>
      <c r="V18" s="15"/>
      <c r="W18" s="14" t="s">
        <v>4</v>
      </c>
      <c r="X18" s="19">
        <v>0</v>
      </c>
      <c r="Y18" s="15"/>
      <c r="Z18" s="57">
        <v>0</v>
      </c>
      <c r="AA18" s="57">
        <v>227473.25069568973</v>
      </c>
      <c r="AB18" s="65">
        <f t="shared" si="2"/>
        <v>0</v>
      </c>
      <c r="AC18" s="24">
        <v>-1</v>
      </c>
      <c r="AD18" s="15"/>
      <c r="AE18" s="30"/>
      <c r="AF18" s="30"/>
      <c r="AG18" s="15"/>
      <c r="AH18" s="30"/>
      <c r="AI18" s="30"/>
      <c r="AJ18" s="15"/>
      <c r="AK18" s="30"/>
      <c r="AL18" s="30"/>
      <c r="AM18" s="34"/>
      <c r="AN18" s="30"/>
      <c r="AO18" s="15"/>
      <c r="AP18" s="70"/>
      <c r="AQ18" s="71"/>
      <c r="AR18" s="15"/>
      <c r="AS18" s="14"/>
      <c r="AT18" s="24">
        <v>-1</v>
      </c>
      <c r="AU18" s="1"/>
      <c r="AV18" s="83">
        <f t="shared" si="3"/>
        <v>5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1:76" s="18" customFormat="1" x14ac:dyDescent="0.25">
      <c r="A19" s="4">
        <v>206</v>
      </c>
      <c r="B19" s="4" t="s">
        <v>81</v>
      </c>
      <c r="C19" s="4" t="s">
        <v>82</v>
      </c>
      <c r="D19" s="4" t="s">
        <v>71</v>
      </c>
      <c r="E19" s="4" t="s">
        <v>54</v>
      </c>
      <c r="F19" s="1"/>
      <c r="G19" s="11">
        <v>1</v>
      </c>
      <c r="H19" s="24">
        <v>3</v>
      </c>
      <c r="I19" s="1"/>
      <c r="J19" s="4"/>
      <c r="K19" s="47"/>
      <c r="L19" s="1"/>
      <c r="M19" s="4">
        <v>10</v>
      </c>
      <c r="N19" s="4">
        <v>14</v>
      </c>
      <c r="O19" s="27">
        <f>M19/N19</f>
        <v>0.7142857142857143</v>
      </c>
      <c r="P19" s="24">
        <v>0</v>
      </c>
      <c r="Q19" s="1"/>
      <c r="R19" s="4">
        <v>8</v>
      </c>
      <c r="S19" s="4">
        <v>10</v>
      </c>
      <c r="T19" s="40">
        <f t="shared" si="1"/>
        <v>0.8</v>
      </c>
      <c r="U19" s="20">
        <v>2</v>
      </c>
      <c r="V19" s="1"/>
      <c r="W19" s="4" t="s">
        <v>4</v>
      </c>
      <c r="X19" s="20">
        <v>0</v>
      </c>
      <c r="Y19" s="1"/>
      <c r="Z19" s="52">
        <v>3913.3120001792558</v>
      </c>
      <c r="AA19" s="52">
        <v>468552.18799982074</v>
      </c>
      <c r="AB19" s="4">
        <f t="shared" si="2"/>
        <v>8.351923436500425E-3</v>
      </c>
      <c r="AC19" s="24">
        <v>0</v>
      </c>
      <c r="AD19" s="1"/>
      <c r="AE19" s="30"/>
      <c r="AF19" s="30"/>
      <c r="AG19" s="1"/>
      <c r="AH19" s="30"/>
      <c r="AI19" s="30"/>
      <c r="AJ19" s="1"/>
      <c r="AK19" s="30"/>
      <c r="AL19" s="30"/>
      <c r="AM19" s="30"/>
      <c r="AN19" s="30"/>
      <c r="AO19" s="1"/>
      <c r="AP19" s="70"/>
      <c r="AQ19" s="71"/>
      <c r="AR19" s="1"/>
      <c r="AS19" s="4"/>
      <c r="AT19" s="24">
        <v>-1</v>
      </c>
      <c r="AU19" s="1"/>
      <c r="AV19" s="83">
        <f t="shared" si="3"/>
        <v>4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1:76" s="18" customFormat="1" x14ac:dyDescent="0.25">
      <c r="A20" s="4">
        <v>206</v>
      </c>
      <c r="B20" s="4" t="s">
        <v>95</v>
      </c>
      <c r="C20" s="4" t="s">
        <v>96</v>
      </c>
      <c r="D20" s="4" t="s">
        <v>71</v>
      </c>
      <c r="E20" s="4" t="s">
        <v>54</v>
      </c>
      <c r="F20" s="1"/>
      <c r="G20" s="11">
        <v>1</v>
      </c>
      <c r="H20" s="24">
        <v>3</v>
      </c>
      <c r="I20" s="4"/>
      <c r="J20" s="14"/>
      <c r="K20" s="47"/>
      <c r="L20" s="4"/>
      <c r="M20" s="4" t="s">
        <v>100</v>
      </c>
      <c r="N20" s="4" t="s">
        <v>100</v>
      </c>
      <c r="O20" s="27"/>
      <c r="P20" s="24">
        <v>0</v>
      </c>
      <c r="Q20" s="14"/>
      <c r="R20" s="12" t="s">
        <v>100</v>
      </c>
      <c r="S20" s="12" t="s">
        <v>100</v>
      </c>
      <c r="T20" s="40"/>
      <c r="U20" s="19">
        <v>0</v>
      </c>
      <c r="V20" s="14"/>
      <c r="W20" s="14" t="s">
        <v>100</v>
      </c>
      <c r="X20" s="19">
        <v>0</v>
      </c>
      <c r="Y20" s="4"/>
      <c r="Z20" s="52">
        <v>3625.8092360212759</v>
      </c>
      <c r="AA20" s="52">
        <v>78786.890763978721</v>
      </c>
      <c r="AB20" s="4">
        <f t="shared" si="2"/>
        <v>4.6020463567766429E-2</v>
      </c>
      <c r="AC20" s="24">
        <v>1</v>
      </c>
      <c r="AD20" s="17"/>
      <c r="AE20" s="30"/>
      <c r="AF20" s="30"/>
      <c r="AG20" s="17"/>
      <c r="AH20" s="30"/>
      <c r="AI20" s="30"/>
      <c r="AJ20" s="4"/>
      <c r="AK20" s="30"/>
      <c r="AL20" s="30"/>
      <c r="AM20" s="30"/>
      <c r="AN20" s="30"/>
      <c r="AO20" s="4"/>
      <c r="AP20" s="70"/>
      <c r="AQ20" s="71"/>
      <c r="AR20" s="4"/>
      <c r="AS20" s="4"/>
      <c r="AT20" s="24">
        <v>0</v>
      </c>
      <c r="AU20" s="1"/>
      <c r="AV20" s="83">
        <f t="shared" si="3"/>
        <v>4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</row>
    <row r="21" spans="1:76" s="18" customFormat="1" x14ac:dyDescent="0.25">
      <c r="A21" s="4">
        <v>206</v>
      </c>
      <c r="B21" s="14">
        <v>150863</v>
      </c>
      <c r="C21" s="14" t="s">
        <v>62</v>
      </c>
      <c r="D21" s="14" t="s">
        <v>71</v>
      </c>
      <c r="E21" s="14" t="s">
        <v>54</v>
      </c>
      <c r="F21" s="1"/>
      <c r="G21" s="11"/>
      <c r="H21" s="24"/>
      <c r="I21" s="14"/>
      <c r="J21" s="14"/>
      <c r="K21" s="47"/>
      <c r="L21" s="14"/>
      <c r="M21" s="12">
        <v>3</v>
      </c>
      <c r="N21" s="12">
        <v>4</v>
      </c>
      <c r="O21" s="27">
        <f t="shared" ref="O21:O27" si="4">M21/N21</f>
        <v>0.75</v>
      </c>
      <c r="P21" s="24">
        <v>0</v>
      </c>
      <c r="Q21" s="14"/>
      <c r="R21" s="12">
        <v>3</v>
      </c>
      <c r="S21" s="12">
        <v>3</v>
      </c>
      <c r="T21" s="40">
        <f t="shared" ref="T21:T27" si="5">R21/S21</f>
        <v>1</v>
      </c>
      <c r="U21" s="19">
        <v>2</v>
      </c>
      <c r="V21" s="14"/>
      <c r="W21" s="14" t="s">
        <v>3</v>
      </c>
      <c r="X21" s="19">
        <v>1</v>
      </c>
      <c r="Y21" s="14"/>
      <c r="Z21" s="51">
        <v>5716.3453297228552</v>
      </c>
      <c r="AA21" s="51">
        <v>168444.09467027715</v>
      </c>
      <c r="AB21" s="4">
        <f t="shared" si="2"/>
        <v>3.3936157518091578E-2</v>
      </c>
      <c r="AC21" s="24">
        <v>1</v>
      </c>
      <c r="AD21" s="14"/>
      <c r="AE21" s="30"/>
      <c r="AF21" s="30"/>
      <c r="AG21" s="14"/>
      <c r="AH21" s="30"/>
      <c r="AI21" s="30"/>
      <c r="AJ21" s="14"/>
      <c r="AK21" s="30"/>
      <c r="AL21" s="30"/>
      <c r="AM21" s="30"/>
      <c r="AN21" s="30"/>
      <c r="AO21" s="14"/>
      <c r="AP21" s="70"/>
      <c r="AQ21" s="71"/>
      <c r="AR21" s="14"/>
      <c r="AS21" s="14"/>
      <c r="AT21" s="24">
        <v>-1</v>
      </c>
      <c r="AU21" s="1"/>
      <c r="AV21" s="83">
        <f t="shared" si="3"/>
        <v>3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</row>
    <row r="22" spans="1:76" s="18" customFormat="1" x14ac:dyDescent="0.25">
      <c r="A22" s="4">
        <v>206</v>
      </c>
      <c r="B22" s="14">
        <v>731900</v>
      </c>
      <c r="C22" s="14" t="s">
        <v>65</v>
      </c>
      <c r="D22" s="14" t="s">
        <v>71</v>
      </c>
      <c r="E22" s="14" t="s">
        <v>54</v>
      </c>
      <c r="F22" s="1"/>
      <c r="G22" s="81">
        <v>1</v>
      </c>
      <c r="H22" s="82">
        <v>3</v>
      </c>
      <c r="I22" s="14"/>
      <c r="J22" s="88"/>
      <c r="K22" s="47"/>
      <c r="L22" s="14"/>
      <c r="M22" s="12">
        <v>11</v>
      </c>
      <c r="N22" s="12">
        <v>19</v>
      </c>
      <c r="O22" s="27">
        <f t="shared" si="4"/>
        <v>0.57894736842105265</v>
      </c>
      <c r="P22" s="24"/>
      <c r="Q22" s="14"/>
      <c r="R22" s="12">
        <v>9</v>
      </c>
      <c r="S22" s="12">
        <v>12</v>
      </c>
      <c r="T22" s="40">
        <f t="shared" si="5"/>
        <v>0.75</v>
      </c>
      <c r="U22" s="19">
        <v>2</v>
      </c>
      <c r="V22" s="14"/>
      <c r="W22" s="14"/>
      <c r="X22" s="19">
        <v>0</v>
      </c>
      <c r="Y22" s="14"/>
      <c r="Z22" s="52">
        <v>0</v>
      </c>
      <c r="AA22" s="52">
        <v>470707.94701401331</v>
      </c>
      <c r="AB22" s="4">
        <f t="shared" si="2"/>
        <v>0</v>
      </c>
      <c r="AC22" s="24">
        <v>-1</v>
      </c>
      <c r="AD22" s="14"/>
      <c r="AE22" s="30"/>
      <c r="AF22" s="30"/>
      <c r="AG22" s="14"/>
      <c r="AH22" s="30"/>
      <c r="AI22" s="30"/>
      <c r="AJ22" s="14"/>
      <c r="AK22" s="30"/>
      <c r="AL22" s="30"/>
      <c r="AM22" s="30"/>
      <c r="AN22" s="30"/>
      <c r="AO22" s="14"/>
      <c r="AP22" s="70"/>
      <c r="AQ22" s="71"/>
      <c r="AR22" s="14"/>
      <c r="AS22" s="14"/>
      <c r="AT22" s="24">
        <v>-1</v>
      </c>
      <c r="AU22" s="1"/>
      <c r="AV22" s="83">
        <f t="shared" si="3"/>
        <v>3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:76" s="18" customFormat="1" x14ac:dyDescent="0.25">
      <c r="A23" s="4">
        <v>206</v>
      </c>
      <c r="B23" s="4" t="s">
        <v>87</v>
      </c>
      <c r="C23" s="4" t="s">
        <v>88</v>
      </c>
      <c r="D23" s="4" t="s">
        <v>71</v>
      </c>
      <c r="E23" s="4" t="s">
        <v>54</v>
      </c>
      <c r="F23" s="1"/>
      <c r="G23" s="87">
        <v>-0.6</v>
      </c>
      <c r="H23" s="69">
        <v>-1</v>
      </c>
      <c r="I23" s="4"/>
      <c r="J23" s="68"/>
      <c r="K23" s="47"/>
      <c r="L23" s="4"/>
      <c r="M23" s="4">
        <v>10</v>
      </c>
      <c r="N23" s="4">
        <v>12</v>
      </c>
      <c r="O23" s="27">
        <f t="shared" si="4"/>
        <v>0.83333333333333337</v>
      </c>
      <c r="P23" s="24">
        <v>2</v>
      </c>
      <c r="Q23" s="4"/>
      <c r="R23" s="12">
        <v>7</v>
      </c>
      <c r="S23" s="12">
        <v>10</v>
      </c>
      <c r="T23" s="40">
        <f t="shared" si="5"/>
        <v>0.7</v>
      </c>
      <c r="U23" s="19">
        <v>2</v>
      </c>
      <c r="V23" s="4"/>
      <c r="W23" s="4" t="s">
        <v>99</v>
      </c>
      <c r="X23" s="20">
        <v>0</v>
      </c>
      <c r="Y23" s="4"/>
      <c r="Z23" s="60">
        <v>2102.7410517698154</v>
      </c>
      <c r="AA23" s="60">
        <v>422742.30894823017</v>
      </c>
      <c r="AB23" s="68">
        <f t="shared" si="2"/>
        <v>4.9740492192545628E-3</v>
      </c>
      <c r="AC23" s="69">
        <v>0</v>
      </c>
      <c r="AD23" s="4"/>
      <c r="AE23" s="30"/>
      <c r="AF23" s="30"/>
      <c r="AG23" s="4"/>
      <c r="AH23" s="30"/>
      <c r="AI23" s="30"/>
      <c r="AJ23" s="4"/>
      <c r="AK23" s="30"/>
      <c r="AL23" s="30"/>
      <c r="AM23" s="30"/>
      <c r="AN23" s="30"/>
      <c r="AO23" s="4"/>
      <c r="AP23" s="70"/>
      <c r="AQ23" s="71"/>
      <c r="AR23" s="4"/>
      <c r="AS23" s="4"/>
      <c r="AT23" s="24">
        <v>0</v>
      </c>
      <c r="AU23" s="1"/>
      <c r="AV23" s="83">
        <f t="shared" si="3"/>
        <v>3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1:76" s="18" customFormat="1" x14ac:dyDescent="0.25">
      <c r="A24" s="4">
        <v>206</v>
      </c>
      <c r="B24" s="4" t="s">
        <v>79</v>
      </c>
      <c r="C24" s="4" t="s">
        <v>80</v>
      </c>
      <c r="D24" s="4" t="s">
        <v>71</v>
      </c>
      <c r="E24" s="4" t="s">
        <v>54</v>
      </c>
      <c r="F24" s="1"/>
      <c r="G24" s="11">
        <v>0.27272727272727271</v>
      </c>
      <c r="H24" s="24">
        <v>2</v>
      </c>
      <c r="I24" s="4"/>
      <c r="J24" s="4"/>
      <c r="K24" s="47"/>
      <c r="L24" s="4"/>
      <c r="M24" s="4">
        <v>6</v>
      </c>
      <c r="N24" s="4">
        <v>7</v>
      </c>
      <c r="O24" s="27">
        <f t="shared" si="4"/>
        <v>0.8571428571428571</v>
      </c>
      <c r="P24" s="24">
        <v>2</v>
      </c>
      <c r="Q24" s="1"/>
      <c r="R24" s="4">
        <v>3</v>
      </c>
      <c r="S24" s="4">
        <v>6</v>
      </c>
      <c r="T24" s="40">
        <f t="shared" si="5"/>
        <v>0.5</v>
      </c>
      <c r="U24" s="20">
        <v>1</v>
      </c>
      <c r="V24" s="1"/>
      <c r="W24" s="4" t="s">
        <v>99</v>
      </c>
      <c r="X24" s="20">
        <v>0</v>
      </c>
      <c r="Y24" s="4"/>
      <c r="Z24" s="52">
        <v>0</v>
      </c>
      <c r="AA24" s="52">
        <v>318640.50277938246</v>
      </c>
      <c r="AB24" s="65">
        <f t="shared" si="2"/>
        <v>0</v>
      </c>
      <c r="AC24" s="24">
        <v>-1</v>
      </c>
      <c r="AD24" s="4"/>
      <c r="AE24" s="37"/>
      <c r="AF24" s="37"/>
      <c r="AG24" s="4"/>
      <c r="AH24" s="37"/>
      <c r="AI24" s="37"/>
      <c r="AJ24" s="4"/>
      <c r="AK24" s="30"/>
      <c r="AL24" s="30"/>
      <c r="AM24" s="30"/>
      <c r="AN24" s="30"/>
      <c r="AO24" s="4"/>
      <c r="AP24" s="70"/>
      <c r="AQ24" s="71"/>
      <c r="AR24" s="4"/>
      <c r="AS24" s="4"/>
      <c r="AT24" s="24">
        <v>-1</v>
      </c>
      <c r="AU24" s="1"/>
      <c r="AV24" s="83">
        <f t="shared" si="3"/>
        <v>3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1:76" s="18" customFormat="1" x14ac:dyDescent="0.25">
      <c r="A25" s="4">
        <v>206</v>
      </c>
      <c r="B25" s="16" t="s">
        <v>58</v>
      </c>
      <c r="C25" s="14" t="s">
        <v>59</v>
      </c>
      <c r="D25" s="14" t="s">
        <v>71</v>
      </c>
      <c r="E25" s="14" t="s">
        <v>54</v>
      </c>
      <c r="F25" s="1"/>
      <c r="G25" s="81">
        <v>0</v>
      </c>
      <c r="H25" s="82">
        <v>-1</v>
      </c>
      <c r="I25" s="15"/>
      <c r="J25" s="14"/>
      <c r="K25" s="47"/>
      <c r="L25" s="15"/>
      <c r="M25" s="4">
        <v>7</v>
      </c>
      <c r="N25" s="4">
        <v>7</v>
      </c>
      <c r="O25" s="27">
        <f t="shared" si="4"/>
        <v>1</v>
      </c>
      <c r="P25" s="24">
        <v>2</v>
      </c>
      <c r="Q25" s="15"/>
      <c r="R25" s="12">
        <v>5</v>
      </c>
      <c r="S25" s="12">
        <v>7</v>
      </c>
      <c r="T25" s="40">
        <f t="shared" si="5"/>
        <v>0.7142857142857143</v>
      </c>
      <c r="U25" s="19">
        <v>2</v>
      </c>
      <c r="V25" s="15"/>
      <c r="W25" s="14" t="s">
        <v>4</v>
      </c>
      <c r="X25" s="19">
        <v>0</v>
      </c>
      <c r="Y25" s="15"/>
      <c r="Z25" s="58">
        <v>1165.0627878540836</v>
      </c>
      <c r="AA25" s="58">
        <v>155458.69721214593</v>
      </c>
      <c r="AB25" s="66">
        <f t="shared" si="2"/>
        <v>7.4943557919064929E-3</v>
      </c>
      <c r="AC25" s="24">
        <v>0</v>
      </c>
      <c r="AD25" s="15"/>
      <c r="AE25" s="30"/>
      <c r="AF25" s="30"/>
      <c r="AG25" s="15"/>
      <c r="AH25" s="30"/>
      <c r="AI25" s="30"/>
      <c r="AJ25" s="15"/>
      <c r="AK25" s="30"/>
      <c r="AL25" s="30"/>
      <c r="AM25" s="35"/>
      <c r="AN25" s="30"/>
      <c r="AO25" s="15"/>
      <c r="AP25" s="70"/>
      <c r="AQ25" s="71"/>
      <c r="AR25" s="15"/>
      <c r="AS25" s="14"/>
      <c r="AT25" s="24">
        <v>-1</v>
      </c>
      <c r="AU25" s="1"/>
      <c r="AV25" s="83">
        <f t="shared" si="3"/>
        <v>2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</row>
    <row r="26" spans="1:76" s="18" customFormat="1" x14ac:dyDescent="0.25">
      <c r="A26" s="4">
        <v>206</v>
      </c>
      <c r="B26" s="4" t="s">
        <v>73</v>
      </c>
      <c r="C26" s="4" t="s">
        <v>74</v>
      </c>
      <c r="D26" s="4" t="s">
        <v>71</v>
      </c>
      <c r="E26" s="4" t="s">
        <v>54</v>
      </c>
      <c r="F26" s="1"/>
      <c r="G26" s="11">
        <v>-8.3333333333333329E-2</v>
      </c>
      <c r="H26" s="24">
        <v>-1</v>
      </c>
      <c r="I26" s="4"/>
      <c r="J26" s="14"/>
      <c r="K26" s="47"/>
      <c r="L26" s="4"/>
      <c r="M26" s="4">
        <v>4.22</v>
      </c>
      <c r="N26" s="4">
        <v>6.1</v>
      </c>
      <c r="O26" s="27">
        <f t="shared" si="4"/>
        <v>0.69180327868852454</v>
      </c>
      <c r="P26" s="24">
        <v>0</v>
      </c>
      <c r="Q26" s="4"/>
      <c r="R26" s="4">
        <v>3.22</v>
      </c>
      <c r="S26" s="4">
        <v>4.22</v>
      </c>
      <c r="T26" s="40">
        <f t="shared" si="5"/>
        <v>0.76303317535545034</v>
      </c>
      <c r="U26" s="19">
        <v>2</v>
      </c>
      <c r="V26" s="4"/>
      <c r="W26" s="14" t="s">
        <v>3</v>
      </c>
      <c r="X26" s="19">
        <v>1</v>
      </c>
      <c r="Y26" s="4"/>
      <c r="Z26" s="56">
        <v>0</v>
      </c>
      <c r="AA26" s="56">
        <v>155951.87793001544</v>
      </c>
      <c r="AB26" s="64">
        <f t="shared" si="2"/>
        <v>0</v>
      </c>
      <c r="AC26" s="24">
        <v>-1</v>
      </c>
      <c r="AD26" s="4"/>
      <c r="AE26" s="30"/>
      <c r="AF26" s="30"/>
      <c r="AG26" s="4"/>
      <c r="AH26" s="30"/>
      <c r="AI26" s="30"/>
      <c r="AJ26" s="4"/>
      <c r="AK26" s="30"/>
      <c r="AL26" s="30"/>
      <c r="AM26" s="30"/>
      <c r="AN26" s="30"/>
      <c r="AO26" s="4"/>
      <c r="AP26" s="70"/>
      <c r="AQ26" s="71"/>
      <c r="AR26" s="4"/>
      <c r="AS26" s="4"/>
      <c r="AT26" s="24">
        <v>0</v>
      </c>
      <c r="AU26" s="1"/>
      <c r="AV26" s="83">
        <f t="shared" si="3"/>
        <v>1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</row>
    <row r="27" spans="1:76" s="18" customFormat="1" x14ac:dyDescent="0.25">
      <c r="A27" s="4">
        <v>206</v>
      </c>
      <c r="B27" s="4" t="s">
        <v>85</v>
      </c>
      <c r="C27" s="4" t="s">
        <v>86</v>
      </c>
      <c r="D27" s="4" t="s">
        <v>71</v>
      </c>
      <c r="E27" s="4" t="s">
        <v>54</v>
      </c>
      <c r="F27" s="1"/>
      <c r="G27" s="11">
        <v>-1</v>
      </c>
      <c r="H27" s="24">
        <v>-1</v>
      </c>
      <c r="I27" s="4"/>
      <c r="J27" s="14"/>
      <c r="K27" s="47"/>
      <c r="L27" s="4"/>
      <c r="M27" s="4">
        <v>5</v>
      </c>
      <c r="N27" s="4">
        <v>5</v>
      </c>
      <c r="O27" s="27">
        <f t="shared" si="4"/>
        <v>1</v>
      </c>
      <c r="P27" s="24">
        <v>0</v>
      </c>
      <c r="Q27" s="4"/>
      <c r="R27" s="12">
        <v>5</v>
      </c>
      <c r="S27" s="12">
        <v>5</v>
      </c>
      <c r="T27" s="40">
        <f t="shared" si="5"/>
        <v>1</v>
      </c>
      <c r="U27" s="19">
        <v>2</v>
      </c>
      <c r="V27" s="4"/>
      <c r="W27" s="14" t="s">
        <v>4</v>
      </c>
      <c r="X27" s="19">
        <v>0</v>
      </c>
      <c r="Y27" s="4"/>
      <c r="Z27" s="52">
        <v>0</v>
      </c>
      <c r="AA27" s="52">
        <v>169054.21514599203</v>
      </c>
      <c r="AB27" s="4">
        <f t="shared" si="2"/>
        <v>0</v>
      </c>
      <c r="AC27" s="24">
        <v>-1</v>
      </c>
      <c r="AD27" s="17"/>
      <c r="AE27" s="30"/>
      <c r="AF27" s="30"/>
      <c r="AG27" s="17"/>
      <c r="AH27" s="30"/>
      <c r="AI27" s="30"/>
      <c r="AJ27" s="4"/>
      <c r="AK27" s="30"/>
      <c r="AL27" s="30"/>
      <c r="AM27" s="30"/>
      <c r="AN27" s="30"/>
      <c r="AO27" s="4"/>
      <c r="AP27" s="70"/>
      <c r="AQ27" s="71"/>
      <c r="AR27" s="4"/>
      <c r="AS27" s="4"/>
      <c r="AT27" s="24">
        <v>-1</v>
      </c>
      <c r="AU27" s="1"/>
      <c r="AV27" s="83">
        <f t="shared" si="3"/>
        <v>-1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1:76" s="18" customFormat="1" x14ac:dyDescent="0.25">
      <c r="A28" s="17">
        <v>206</v>
      </c>
      <c r="B28" s="17" t="s">
        <v>75</v>
      </c>
      <c r="C28" s="17" t="s">
        <v>76</v>
      </c>
      <c r="D28" s="17" t="s">
        <v>71</v>
      </c>
      <c r="E28" s="17" t="s">
        <v>54</v>
      </c>
      <c r="G28" s="17"/>
      <c r="H28" s="17">
        <v>-1</v>
      </c>
      <c r="I28" s="17"/>
      <c r="J28" s="17"/>
      <c r="K28" s="47"/>
      <c r="L28" s="17"/>
      <c r="M28" s="17"/>
      <c r="N28" s="17"/>
      <c r="O28" s="17"/>
      <c r="P28" s="17">
        <v>0</v>
      </c>
      <c r="Q28" s="17"/>
      <c r="R28" s="17"/>
      <c r="S28" s="17"/>
      <c r="T28" s="17"/>
      <c r="U28" s="17">
        <v>0</v>
      </c>
      <c r="V28" s="17"/>
      <c r="W28" s="17"/>
      <c r="X28" s="17">
        <v>0</v>
      </c>
      <c r="Y28" s="17"/>
      <c r="Z28" s="17"/>
      <c r="AA28" s="17"/>
      <c r="AB28" s="43"/>
      <c r="AC28" s="17">
        <v>-1</v>
      </c>
      <c r="AD28" s="17"/>
      <c r="AE28" s="30"/>
      <c r="AF28" s="30"/>
      <c r="AG28" s="17"/>
      <c r="AH28" s="30"/>
      <c r="AI28" s="30"/>
      <c r="AJ28" s="17"/>
      <c r="AK28" s="17"/>
      <c r="AL28" s="17"/>
      <c r="AM28" s="50"/>
      <c r="AN28" s="17">
        <v>0</v>
      </c>
      <c r="AO28" s="17"/>
      <c r="AP28" s="80"/>
      <c r="AQ28" s="17">
        <v>0</v>
      </c>
      <c r="AR28" s="17"/>
      <c r="AS28" s="17"/>
      <c r="AT28" s="17">
        <v>-1</v>
      </c>
      <c r="AU28" s="1"/>
      <c r="AV28" s="83">
        <f t="shared" si="3"/>
        <v>-3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:76" s="18" customFormat="1" x14ac:dyDescent="0.25">
      <c r="A29" s="17">
        <v>206</v>
      </c>
      <c r="B29" s="17" t="s">
        <v>83</v>
      </c>
      <c r="C29" s="17" t="s">
        <v>84</v>
      </c>
      <c r="D29" s="17" t="s">
        <v>71</v>
      </c>
      <c r="E29" s="17" t="s">
        <v>54</v>
      </c>
      <c r="G29" s="17"/>
      <c r="H29" s="17">
        <v>-1</v>
      </c>
      <c r="I29" s="17"/>
      <c r="J29" s="17"/>
      <c r="K29" s="47"/>
      <c r="L29" s="17"/>
      <c r="M29" s="17"/>
      <c r="N29" s="17"/>
      <c r="O29" s="17"/>
      <c r="P29" s="17">
        <v>0</v>
      </c>
      <c r="Q29" s="17"/>
      <c r="R29" s="17"/>
      <c r="S29" s="17"/>
      <c r="T29" s="17"/>
      <c r="U29" s="17">
        <v>0</v>
      </c>
      <c r="V29" s="17"/>
      <c r="W29" s="17"/>
      <c r="X29" s="17">
        <v>0</v>
      </c>
      <c r="Y29" s="17"/>
      <c r="Z29" s="17"/>
      <c r="AA29" s="17"/>
      <c r="AB29" s="43"/>
      <c r="AC29" s="17">
        <v>-1</v>
      </c>
      <c r="AD29" s="17"/>
      <c r="AE29" s="30"/>
      <c r="AF29" s="30"/>
      <c r="AG29" s="17"/>
      <c r="AH29" s="30"/>
      <c r="AI29" s="30"/>
      <c r="AJ29" s="17"/>
      <c r="AK29" s="17"/>
      <c r="AL29" s="17"/>
      <c r="AM29" s="50"/>
      <c r="AN29" s="17">
        <v>0</v>
      </c>
      <c r="AO29" s="17"/>
      <c r="AP29" s="80"/>
      <c r="AQ29" s="17">
        <v>0</v>
      </c>
      <c r="AR29" s="17"/>
      <c r="AS29" s="17"/>
      <c r="AT29" s="17">
        <v>-1</v>
      </c>
      <c r="AU29" s="1"/>
      <c r="AV29" s="83">
        <f t="shared" si="3"/>
        <v>-3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</sheetData>
  <sortState ref="A3:BX29">
    <sortCondition descending="1" ref="AV3:AV29"/>
  </sortState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7">
    <dataValidation type="list" allowBlank="1" showInputMessage="1" showErrorMessage="1" sqref="AQ3:AQ29 AN3:AN29">
      <formula1>"3,2,1,0"</formula1>
    </dataValidation>
    <dataValidation type="list" allowBlank="1" showInputMessage="1" showErrorMessage="1" sqref="K3:K29 H3:H20 H23 H25:H29">
      <formula1>"3,-1"</formula1>
    </dataValidation>
    <dataValidation type="list" allowBlank="1" showInputMessage="1" showErrorMessage="1" sqref="P3:P29">
      <formula1>"2,0"</formula1>
    </dataValidation>
    <dataValidation type="list" allowBlank="1" showInputMessage="1" showErrorMessage="1" sqref="U3:U29">
      <formula1>"2,1,0"</formula1>
    </dataValidation>
    <dataValidation type="list" allowBlank="1" showInputMessage="1" showErrorMessage="1" sqref="X3:X29">
      <formula1>"1,0"</formula1>
    </dataValidation>
    <dataValidation type="list" allowBlank="1" showInputMessage="1" showErrorMessage="1" sqref="H21:H22 AC3:AC29 AF3:AF29 AI3:AI29 H24">
      <formula1>"3,2,1,0,-1"</formula1>
    </dataValidation>
    <dataValidation type="list" allowBlank="1" showInputMessage="1" showErrorMessage="1" sqref="AT3:AT29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2" orientation="landscape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CB29"/>
  <sheetViews>
    <sheetView showGridLines="0" tabSelected="1" view="pageBreakPreview" zoomScale="60" zoomScaleNormal="85" workbookViewId="0">
      <pane xSplit="6" ySplit="2" topLeftCell="AM3" activePane="bottomRight" state="frozen"/>
      <selection pane="topRight" activeCell="G1" sqref="G1"/>
      <selection pane="bottomLeft" activeCell="A3" sqref="A3"/>
      <selection pane="bottomRight" sqref="A1:AV30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0.28515625" style="1" bestFit="1" customWidth="1"/>
    <col min="49" max="16384" width="8.85546875" style="1"/>
  </cols>
  <sheetData>
    <row r="1" spans="1:80" s="3" customFormat="1" ht="118.9" customHeight="1" x14ac:dyDescent="0.25">
      <c r="A1" s="95" t="s">
        <v>102</v>
      </c>
      <c r="B1" s="96"/>
      <c r="C1" s="96"/>
      <c r="D1" s="96"/>
      <c r="E1" s="97"/>
      <c r="G1" s="94" t="s">
        <v>45</v>
      </c>
      <c r="H1" s="94"/>
      <c r="J1" s="99" t="s">
        <v>6</v>
      </c>
      <c r="K1" s="99"/>
      <c r="M1" s="94" t="s">
        <v>7</v>
      </c>
      <c r="N1" s="94"/>
      <c r="O1" s="94"/>
      <c r="P1" s="94"/>
      <c r="R1" s="94" t="s">
        <v>10</v>
      </c>
      <c r="S1" s="94"/>
      <c r="T1" s="94"/>
      <c r="U1" s="94"/>
      <c r="W1" s="99" t="s">
        <v>11</v>
      </c>
      <c r="X1" s="99"/>
      <c r="Z1" s="99" t="s">
        <v>13</v>
      </c>
      <c r="AA1" s="99"/>
      <c r="AB1" s="99"/>
      <c r="AC1" s="99"/>
      <c r="AE1" s="98" t="s">
        <v>47</v>
      </c>
      <c r="AF1" s="98"/>
      <c r="AH1" s="98" t="s">
        <v>16</v>
      </c>
      <c r="AI1" s="98"/>
      <c r="AK1" s="99" t="s">
        <v>18</v>
      </c>
      <c r="AL1" s="99"/>
      <c r="AM1" s="99"/>
      <c r="AN1" s="99"/>
      <c r="AP1" s="99" t="s">
        <v>20</v>
      </c>
      <c r="AQ1" s="99"/>
      <c r="AS1" s="98" t="s">
        <v>38</v>
      </c>
      <c r="AT1" s="98"/>
    </row>
    <row r="2" spans="1:80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84" t="s">
        <v>48</v>
      </c>
    </row>
    <row r="3" spans="1:80" x14ac:dyDescent="0.25">
      <c r="A3" s="39">
        <v>206</v>
      </c>
      <c r="B3" s="4" t="s">
        <v>91</v>
      </c>
      <c r="C3" s="4" t="s">
        <v>92</v>
      </c>
      <c r="D3" s="4" t="s">
        <v>71</v>
      </c>
      <c r="E3" s="4" t="s">
        <v>54</v>
      </c>
      <c r="G3" s="11">
        <v>1</v>
      </c>
      <c r="H3" s="24">
        <v>3</v>
      </c>
      <c r="J3" s="14"/>
      <c r="K3" s="48"/>
      <c r="M3" s="45">
        <v>16.5</v>
      </c>
      <c r="N3" s="45">
        <v>19.5</v>
      </c>
      <c r="O3" s="27">
        <f t="shared" ref="O3:O15" si="0">M3/N3</f>
        <v>0.84615384615384615</v>
      </c>
      <c r="P3" s="26">
        <v>2</v>
      </c>
      <c r="Q3" s="4"/>
      <c r="R3" s="12">
        <v>14.5</v>
      </c>
      <c r="S3" s="12">
        <v>16.5</v>
      </c>
      <c r="T3" s="40">
        <f t="shared" ref="T3:T20" si="1">R3/S3</f>
        <v>0.87878787878787878</v>
      </c>
      <c r="U3" s="26">
        <f>2</f>
        <v>2</v>
      </c>
      <c r="V3" s="4"/>
      <c r="W3" s="12" t="s">
        <v>3</v>
      </c>
      <c r="X3" s="23">
        <v>1</v>
      </c>
      <c r="Y3" s="4"/>
      <c r="Z3" s="77">
        <v>38556.551980475429</v>
      </c>
      <c r="AA3" s="77">
        <v>714633.99801952462</v>
      </c>
      <c r="AB3" s="75">
        <f t="shared" ref="AB3:AB27" si="2">Z3/AA3</f>
        <v>5.3952865505038597E-2</v>
      </c>
      <c r="AC3" s="24">
        <v>2</v>
      </c>
      <c r="AD3" s="4"/>
      <c r="AE3" s="30"/>
      <c r="AF3" s="30"/>
      <c r="AG3" s="4"/>
      <c r="AH3" s="30"/>
      <c r="AI3" s="30"/>
      <c r="AJ3" s="4"/>
      <c r="AK3" s="30"/>
      <c r="AL3" s="30"/>
      <c r="AM3" s="30"/>
      <c r="AN3" s="30"/>
      <c r="AO3" s="4"/>
      <c r="AP3" s="30"/>
      <c r="AQ3" s="30"/>
      <c r="AR3" s="4"/>
      <c r="AS3" s="4"/>
      <c r="AT3" s="24">
        <v>0</v>
      </c>
      <c r="AV3" s="83">
        <f t="shared" ref="AV3:AV29" si="3">H3+K3+P3+U3+X3+AC3+AI3+AN3+AQ3+AT3</f>
        <v>10</v>
      </c>
    </row>
    <row r="4" spans="1:80" x14ac:dyDescent="0.25">
      <c r="A4" s="39">
        <v>206</v>
      </c>
      <c r="B4" s="4" t="s">
        <v>97</v>
      </c>
      <c r="C4" s="4" t="s">
        <v>98</v>
      </c>
      <c r="D4" s="4" t="s">
        <v>71</v>
      </c>
      <c r="E4" s="4" t="s">
        <v>54</v>
      </c>
      <c r="G4" s="11">
        <v>1</v>
      </c>
      <c r="H4" s="24">
        <v>3</v>
      </c>
      <c r="J4" s="14"/>
      <c r="K4" s="47"/>
      <c r="M4" s="4">
        <v>7</v>
      </c>
      <c r="N4" s="4">
        <v>7</v>
      </c>
      <c r="O4" s="27">
        <f t="shared" si="0"/>
        <v>1</v>
      </c>
      <c r="P4" s="24">
        <v>2</v>
      </c>
      <c r="Q4" s="14"/>
      <c r="R4" s="12">
        <v>5</v>
      </c>
      <c r="S4" s="12">
        <v>7</v>
      </c>
      <c r="T4" s="40">
        <f t="shared" si="1"/>
        <v>0.7142857142857143</v>
      </c>
      <c r="U4" s="19">
        <v>2</v>
      </c>
      <c r="V4" s="14"/>
      <c r="W4" s="14" t="s">
        <v>4</v>
      </c>
      <c r="X4" s="19">
        <v>0</v>
      </c>
      <c r="Y4" s="4"/>
      <c r="Z4" s="77">
        <v>41258.647402648989</v>
      </c>
      <c r="AA4" s="77">
        <v>107478.902597351</v>
      </c>
      <c r="AB4" s="75">
        <f t="shared" si="2"/>
        <v>0.38387670887575548</v>
      </c>
      <c r="AC4" s="24">
        <v>3</v>
      </c>
      <c r="AD4" s="4"/>
      <c r="AE4" s="30"/>
      <c r="AF4" s="30"/>
      <c r="AG4" s="4"/>
      <c r="AH4" s="30"/>
      <c r="AI4" s="30"/>
      <c r="AJ4" s="4"/>
      <c r="AK4" s="30"/>
      <c r="AL4" s="30"/>
      <c r="AM4" s="30"/>
      <c r="AN4" s="30"/>
      <c r="AO4" s="4"/>
      <c r="AP4" s="73"/>
      <c r="AQ4" s="71"/>
      <c r="AR4" s="4"/>
      <c r="AS4" s="17"/>
      <c r="AT4" s="24">
        <v>0</v>
      </c>
      <c r="AV4" s="83">
        <f t="shared" si="3"/>
        <v>10</v>
      </c>
    </row>
    <row r="5" spans="1:80" x14ac:dyDescent="0.25">
      <c r="A5" s="21">
        <v>206</v>
      </c>
      <c r="B5" s="9" t="s">
        <v>72</v>
      </c>
      <c r="C5" s="4" t="s">
        <v>53</v>
      </c>
      <c r="D5" s="4" t="s">
        <v>71</v>
      </c>
      <c r="E5" s="4" t="s">
        <v>54</v>
      </c>
      <c r="G5" s="11">
        <v>1</v>
      </c>
      <c r="H5" s="24">
        <v>3</v>
      </c>
      <c r="J5" s="4"/>
      <c r="K5" s="48"/>
      <c r="M5" s="4">
        <v>14</v>
      </c>
      <c r="N5" s="4">
        <v>14</v>
      </c>
      <c r="O5" s="27">
        <f t="shared" si="0"/>
        <v>1</v>
      </c>
      <c r="P5" s="24">
        <v>2</v>
      </c>
      <c r="Q5" s="4"/>
      <c r="R5" s="12">
        <v>11</v>
      </c>
      <c r="S5" s="12">
        <v>14</v>
      </c>
      <c r="T5" s="40">
        <f t="shared" si="1"/>
        <v>0.7857142857142857</v>
      </c>
      <c r="U5" s="24">
        <v>2</v>
      </c>
      <c r="V5" s="4"/>
      <c r="W5" s="4"/>
      <c r="X5" s="24">
        <v>0</v>
      </c>
      <c r="Y5" s="4"/>
      <c r="Z5" s="77">
        <v>37834.078099079255</v>
      </c>
      <c r="AA5" s="77">
        <v>422673.04190092074</v>
      </c>
      <c r="AB5" s="75">
        <f t="shared" si="2"/>
        <v>8.951145293990144E-2</v>
      </c>
      <c r="AC5" s="24">
        <v>2</v>
      </c>
      <c r="AD5" s="4"/>
      <c r="AE5" s="30"/>
      <c r="AF5" s="30"/>
      <c r="AG5" s="4"/>
      <c r="AH5" s="30"/>
      <c r="AI5" s="30"/>
      <c r="AJ5" s="4"/>
      <c r="AK5" s="31"/>
      <c r="AL5" s="30"/>
      <c r="AM5" s="30"/>
      <c r="AN5" s="30"/>
      <c r="AO5" s="4"/>
      <c r="AP5" s="73"/>
      <c r="AQ5" s="71"/>
      <c r="AR5" s="4"/>
      <c r="AS5" s="4"/>
      <c r="AT5" s="24">
        <v>0</v>
      </c>
      <c r="AV5" s="83">
        <f t="shared" si="3"/>
        <v>9</v>
      </c>
    </row>
    <row r="6" spans="1:80" s="15" customFormat="1" x14ac:dyDescent="0.25">
      <c r="A6" s="38">
        <v>206</v>
      </c>
      <c r="B6" s="14" t="s">
        <v>52</v>
      </c>
      <c r="C6" s="14" t="s">
        <v>53</v>
      </c>
      <c r="D6" s="14" t="s">
        <v>71</v>
      </c>
      <c r="E6" s="14" t="s">
        <v>54</v>
      </c>
      <c r="F6" s="14"/>
      <c r="G6" s="11">
        <v>1</v>
      </c>
      <c r="H6" s="23">
        <v>3</v>
      </c>
      <c r="I6" s="14"/>
      <c r="J6" s="14"/>
      <c r="K6" s="48"/>
      <c r="L6" s="14"/>
      <c r="M6" s="45">
        <v>4</v>
      </c>
      <c r="N6" s="45">
        <v>4</v>
      </c>
      <c r="O6" s="27">
        <f t="shared" si="0"/>
        <v>1</v>
      </c>
      <c r="P6" s="23">
        <v>2</v>
      </c>
      <c r="Q6" s="14"/>
      <c r="R6" s="12">
        <v>4</v>
      </c>
      <c r="S6" s="12">
        <v>5</v>
      </c>
      <c r="T6" s="40">
        <f t="shared" si="1"/>
        <v>0.8</v>
      </c>
      <c r="U6" s="23">
        <v>2</v>
      </c>
      <c r="V6" s="14"/>
      <c r="W6" s="14"/>
      <c r="X6" s="23">
        <v>0</v>
      </c>
      <c r="Y6" s="14"/>
      <c r="Z6" s="76">
        <v>12251.588653702667</v>
      </c>
      <c r="AA6" s="76">
        <v>145237.91134629733</v>
      </c>
      <c r="AB6" s="75">
        <f t="shared" si="2"/>
        <v>8.4355307372127167E-2</v>
      </c>
      <c r="AC6" s="23">
        <v>2</v>
      </c>
      <c r="AD6" s="14"/>
      <c r="AE6" s="37"/>
      <c r="AF6" s="37"/>
      <c r="AG6" s="14"/>
      <c r="AH6" s="37"/>
      <c r="AI6" s="37"/>
      <c r="AJ6" s="14"/>
      <c r="AK6" s="37"/>
      <c r="AL6" s="37"/>
      <c r="AM6" s="37"/>
      <c r="AN6" s="37"/>
      <c r="AO6" s="14"/>
      <c r="AP6" s="37"/>
      <c r="AQ6" s="37"/>
      <c r="AR6" s="14"/>
      <c r="AS6" s="14"/>
      <c r="AT6" s="23">
        <v>0</v>
      </c>
      <c r="AU6" s="1"/>
      <c r="AV6" s="83">
        <f t="shared" si="3"/>
        <v>9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x14ac:dyDescent="0.25">
      <c r="A7" s="38">
        <v>206</v>
      </c>
      <c r="B7" s="16" t="s">
        <v>69</v>
      </c>
      <c r="C7" s="14" t="s">
        <v>56</v>
      </c>
      <c r="D7" s="14" t="s">
        <v>71</v>
      </c>
      <c r="E7" s="14" t="s">
        <v>54</v>
      </c>
      <c r="F7" s="15"/>
      <c r="G7" s="11">
        <v>1</v>
      </c>
      <c r="H7" s="23">
        <v>3</v>
      </c>
      <c r="I7" s="15"/>
      <c r="J7" s="14"/>
      <c r="K7" s="48"/>
      <c r="L7" s="15"/>
      <c r="M7" s="45">
        <v>5</v>
      </c>
      <c r="N7" s="45">
        <v>12</v>
      </c>
      <c r="O7" s="27">
        <f t="shared" si="0"/>
        <v>0.41666666666666669</v>
      </c>
      <c r="P7" s="23">
        <v>0</v>
      </c>
      <c r="Q7" s="14"/>
      <c r="R7" s="12">
        <v>5</v>
      </c>
      <c r="S7" s="12">
        <v>12</v>
      </c>
      <c r="T7" s="40">
        <f t="shared" si="1"/>
        <v>0.41666666666666669</v>
      </c>
      <c r="U7" s="23">
        <v>1</v>
      </c>
      <c r="V7" s="14"/>
      <c r="W7" s="14" t="s">
        <v>3</v>
      </c>
      <c r="X7" s="23">
        <v>1</v>
      </c>
      <c r="Y7" s="14"/>
      <c r="Z7" s="76">
        <v>67396.672004099761</v>
      </c>
      <c r="AA7" s="76">
        <v>101060.27799590025</v>
      </c>
      <c r="AB7" s="75">
        <f t="shared" si="2"/>
        <v>0.66689577092627694</v>
      </c>
      <c r="AC7" s="23">
        <v>3</v>
      </c>
      <c r="AD7" s="14"/>
      <c r="AE7" s="37"/>
      <c r="AF7" s="37"/>
      <c r="AG7" s="14"/>
      <c r="AH7" s="37"/>
      <c r="AI7" s="37"/>
      <c r="AJ7" s="14"/>
      <c r="AK7" s="37"/>
      <c r="AL7" s="37"/>
      <c r="AM7" s="37"/>
      <c r="AN7" s="37"/>
      <c r="AO7" s="14"/>
      <c r="AP7" s="37"/>
      <c r="AQ7" s="37"/>
      <c r="AR7" s="14"/>
      <c r="AS7" s="14"/>
      <c r="AT7" s="23">
        <v>0</v>
      </c>
      <c r="AU7" s="15"/>
      <c r="AV7" s="83">
        <f t="shared" si="3"/>
        <v>8</v>
      </c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x14ac:dyDescent="0.25">
      <c r="A8" s="38">
        <v>206</v>
      </c>
      <c r="B8" s="14">
        <v>150005</v>
      </c>
      <c r="C8" s="14" t="s">
        <v>60</v>
      </c>
      <c r="D8" s="14" t="s">
        <v>71</v>
      </c>
      <c r="E8" s="14" t="s">
        <v>54</v>
      </c>
      <c r="F8" s="15"/>
      <c r="G8" s="11">
        <v>0.5</v>
      </c>
      <c r="H8" s="23">
        <v>2</v>
      </c>
      <c r="I8" s="15"/>
      <c r="J8" s="14"/>
      <c r="K8" s="48"/>
      <c r="L8" s="15"/>
      <c r="M8" s="45">
        <v>2</v>
      </c>
      <c r="N8" s="45">
        <v>2</v>
      </c>
      <c r="O8" s="27">
        <f t="shared" si="0"/>
        <v>1</v>
      </c>
      <c r="P8" s="23">
        <v>2</v>
      </c>
      <c r="Q8" s="14"/>
      <c r="R8" s="12">
        <v>2</v>
      </c>
      <c r="S8" s="12">
        <v>2</v>
      </c>
      <c r="T8" s="40">
        <f t="shared" si="1"/>
        <v>1</v>
      </c>
      <c r="U8" s="23">
        <v>2</v>
      </c>
      <c r="V8" s="14"/>
      <c r="W8" s="14" t="s">
        <v>3</v>
      </c>
      <c r="X8" s="23">
        <v>1</v>
      </c>
      <c r="Y8" s="14"/>
      <c r="Z8" s="76">
        <v>1679.6045943119971</v>
      </c>
      <c r="AA8" s="76">
        <v>75650.255405688004</v>
      </c>
      <c r="AB8" s="75">
        <f t="shared" si="2"/>
        <v>2.220223296411648E-2</v>
      </c>
      <c r="AC8" s="23">
        <v>1</v>
      </c>
      <c r="AD8" s="14"/>
      <c r="AE8" s="37"/>
      <c r="AF8" s="37"/>
      <c r="AG8" s="14"/>
      <c r="AH8" s="37"/>
      <c r="AI8" s="37"/>
      <c r="AJ8" s="14"/>
      <c r="AK8" s="37"/>
      <c r="AL8" s="37"/>
      <c r="AM8" s="37"/>
      <c r="AN8" s="37"/>
      <c r="AO8" s="14"/>
      <c r="AP8" s="37"/>
      <c r="AQ8" s="37"/>
      <c r="AR8" s="14"/>
      <c r="AS8" s="14"/>
      <c r="AT8" s="23">
        <v>0</v>
      </c>
      <c r="AV8" s="83">
        <f t="shared" si="3"/>
        <v>8</v>
      </c>
    </row>
    <row r="9" spans="1:80" x14ac:dyDescent="0.25">
      <c r="A9" s="38">
        <v>206</v>
      </c>
      <c r="B9" s="14">
        <v>701700</v>
      </c>
      <c r="C9" s="14" t="s">
        <v>63</v>
      </c>
      <c r="D9" s="14" t="s">
        <v>71</v>
      </c>
      <c r="E9" s="14" t="s">
        <v>54</v>
      </c>
      <c r="F9" s="15"/>
      <c r="G9" s="11">
        <v>1</v>
      </c>
      <c r="H9" s="23">
        <v>3</v>
      </c>
      <c r="I9" s="15"/>
      <c r="J9" s="14"/>
      <c r="K9" s="48"/>
      <c r="L9" s="15"/>
      <c r="M9" s="45">
        <v>4</v>
      </c>
      <c r="N9" s="45">
        <v>4</v>
      </c>
      <c r="O9" s="27">
        <f t="shared" si="0"/>
        <v>1</v>
      </c>
      <c r="P9" s="23">
        <v>2</v>
      </c>
      <c r="Q9" s="14"/>
      <c r="R9" s="12">
        <v>41</v>
      </c>
      <c r="S9" s="12">
        <v>45</v>
      </c>
      <c r="T9" s="40">
        <f t="shared" si="1"/>
        <v>0.91111111111111109</v>
      </c>
      <c r="U9" s="23">
        <v>2</v>
      </c>
      <c r="V9" s="14"/>
      <c r="W9" s="14" t="s">
        <v>3</v>
      </c>
      <c r="X9" s="23">
        <v>1</v>
      </c>
      <c r="Y9" s="14"/>
      <c r="Z9" s="76">
        <v>0</v>
      </c>
      <c r="AA9" s="76">
        <v>221640.90561174339</v>
      </c>
      <c r="AB9" s="75">
        <f t="shared" si="2"/>
        <v>0</v>
      </c>
      <c r="AC9" s="23">
        <v>-1</v>
      </c>
      <c r="AD9" s="14"/>
      <c r="AE9" s="30"/>
      <c r="AF9" s="30"/>
      <c r="AG9" s="14"/>
      <c r="AH9" s="30"/>
      <c r="AI9" s="30"/>
      <c r="AJ9" s="14"/>
      <c r="AK9" s="30"/>
      <c r="AL9" s="30"/>
      <c r="AM9" s="30"/>
      <c r="AN9" s="30"/>
      <c r="AO9" s="14"/>
      <c r="AP9" s="30"/>
      <c r="AQ9" s="30"/>
      <c r="AR9" s="14"/>
      <c r="AS9" s="14"/>
      <c r="AT9" s="23">
        <v>0</v>
      </c>
      <c r="AV9" s="83">
        <f t="shared" si="3"/>
        <v>7</v>
      </c>
    </row>
    <row r="10" spans="1:80" x14ac:dyDescent="0.25">
      <c r="A10" s="39">
        <v>206</v>
      </c>
      <c r="B10" s="4" t="s">
        <v>77</v>
      </c>
      <c r="C10" s="4" t="s">
        <v>78</v>
      </c>
      <c r="D10" s="4" t="s">
        <v>71</v>
      </c>
      <c r="E10" s="4" t="s">
        <v>54</v>
      </c>
      <c r="G10" s="11">
        <v>1</v>
      </c>
      <c r="H10" s="24">
        <v>3</v>
      </c>
      <c r="J10" s="4"/>
      <c r="K10" s="48"/>
      <c r="M10" s="21">
        <v>5</v>
      </c>
      <c r="N10" s="21">
        <v>6</v>
      </c>
      <c r="O10" s="27">
        <f t="shared" si="0"/>
        <v>0.83333333333333337</v>
      </c>
      <c r="P10" s="24">
        <v>2</v>
      </c>
      <c r="R10" s="4">
        <v>33</v>
      </c>
      <c r="S10" s="4">
        <v>38</v>
      </c>
      <c r="T10" s="40">
        <f t="shared" si="1"/>
        <v>0.86842105263157898</v>
      </c>
      <c r="U10" s="24">
        <v>2</v>
      </c>
      <c r="W10" s="4" t="s">
        <v>3</v>
      </c>
      <c r="X10" s="23">
        <v>1</v>
      </c>
      <c r="Z10" s="77">
        <v>837.01005962051568</v>
      </c>
      <c r="AA10" s="77">
        <v>169539.16994037948</v>
      </c>
      <c r="AB10" s="75">
        <f t="shared" si="2"/>
        <v>4.9369715559823757E-3</v>
      </c>
      <c r="AC10" s="24">
        <v>0</v>
      </c>
      <c r="AE10" s="31"/>
      <c r="AF10" s="30"/>
      <c r="AH10" s="31"/>
      <c r="AI10" s="30"/>
      <c r="AK10" s="30"/>
      <c r="AL10" s="30"/>
      <c r="AM10" s="30"/>
      <c r="AN10" s="30"/>
      <c r="AP10" s="30"/>
      <c r="AQ10" s="30"/>
      <c r="AS10" s="4"/>
      <c r="AT10" s="24">
        <v>-1</v>
      </c>
      <c r="AV10" s="83">
        <f t="shared" si="3"/>
        <v>7</v>
      </c>
    </row>
    <row r="11" spans="1:80" x14ac:dyDescent="0.25">
      <c r="A11" s="38">
        <v>206</v>
      </c>
      <c r="B11" s="14">
        <v>740800</v>
      </c>
      <c r="C11" s="14" t="s">
        <v>66</v>
      </c>
      <c r="D11" s="14" t="s">
        <v>71</v>
      </c>
      <c r="E11" s="14" t="s">
        <v>54</v>
      </c>
      <c r="F11" s="15"/>
      <c r="G11" s="11">
        <v>1</v>
      </c>
      <c r="H11" s="23">
        <v>3</v>
      </c>
      <c r="I11" s="15"/>
      <c r="J11" s="14"/>
      <c r="K11" s="48"/>
      <c r="L11" s="15"/>
      <c r="M11" s="21">
        <v>6</v>
      </c>
      <c r="N11" s="21">
        <v>7</v>
      </c>
      <c r="O11" s="27">
        <f t="shared" si="0"/>
        <v>0.8571428571428571</v>
      </c>
      <c r="P11" s="23">
        <v>2</v>
      </c>
      <c r="Q11" s="14"/>
      <c r="R11" s="12">
        <v>6</v>
      </c>
      <c r="S11" s="12">
        <v>6</v>
      </c>
      <c r="T11" s="40">
        <f t="shared" si="1"/>
        <v>1</v>
      </c>
      <c r="U11" s="23">
        <v>2</v>
      </c>
      <c r="V11" s="14"/>
      <c r="W11" s="14" t="s">
        <v>3</v>
      </c>
      <c r="X11" s="23">
        <v>1</v>
      </c>
      <c r="Y11" s="14"/>
      <c r="Z11" s="76">
        <v>441.41364906454692</v>
      </c>
      <c r="AA11" s="76">
        <v>341051.73635093548</v>
      </c>
      <c r="AB11" s="75">
        <f t="shared" si="2"/>
        <v>1.2942718127971675E-3</v>
      </c>
      <c r="AC11" s="23">
        <v>0</v>
      </c>
      <c r="AD11" s="14"/>
      <c r="AE11" s="37"/>
      <c r="AF11" s="37"/>
      <c r="AG11" s="14"/>
      <c r="AH11" s="37"/>
      <c r="AI11" s="37"/>
      <c r="AJ11" s="14"/>
      <c r="AK11" s="37"/>
      <c r="AL11" s="37"/>
      <c r="AM11" s="37"/>
      <c r="AN11" s="37"/>
      <c r="AO11" s="14"/>
      <c r="AP11" s="37"/>
      <c r="AQ11" s="37"/>
      <c r="AR11" s="14"/>
      <c r="AS11" s="14"/>
      <c r="AT11" s="23">
        <v>-1</v>
      </c>
      <c r="AV11" s="83">
        <f t="shared" si="3"/>
        <v>7</v>
      </c>
    </row>
    <row r="12" spans="1:80" ht="15" x14ac:dyDescent="0.25">
      <c r="A12" s="39">
        <v>206</v>
      </c>
      <c r="B12" s="4" t="s">
        <v>89</v>
      </c>
      <c r="C12" s="4" t="s">
        <v>90</v>
      </c>
      <c r="D12" s="4" t="s">
        <v>71</v>
      </c>
      <c r="E12" s="4" t="s">
        <v>54</v>
      </c>
      <c r="G12" s="11">
        <v>0.8571428571428571</v>
      </c>
      <c r="H12" s="24">
        <v>3</v>
      </c>
      <c r="J12" s="14"/>
      <c r="K12" s="48"/>
      <c r="M12" s="21">
        <v>5</v>
      </c>
      <c r="N12" s="21">
        <v>7</v>
      </c>
      <c r="O12" s="27">
        <f t="shared" si="0"/>
        <v>0.7142857142857143</v>
      </c>
      <c r="P12" s="24">
        <v>0</v>
      </c>
      <c r="Q12" s="4"/>
      <c r="R12" s="4">
        <v>3</v>
      </c>
      <c r="S12" s="4">
        <v>5</v>
      </c>
      <c r="T12" s="40">
        <f t="shared" si="1"/>
        <v>0.6</v>
      </c>
      <c r="U12" s="24">
        <v>2</v>
      </c>
      <c r="V12" s="4"/>
      <c r="W12" s="4" t="s">
        <v>3</v>
      </c>
      <c r="X12" s="23">
        <v>1</v>
      </c>
      <c r="Y12" s="4"/>
      <c r="Z12" s="78">
        <v>11004.837535204599</v>
      </c>
      <c r="AA12" s="79">
        <v>350486.40246479539</v>
      </c>
      <c r="AB12" s="75">
        <f t="shared" si="2"/>
        <v>3.1398757434847935E-2</v>
      </c>
      <c r="AC12" s="24">
        <v>1</v>
      </c>
      <c r="AD12" s="4"/>
      <c r="AE12" s="37"/>
      <c r="AF12" s="37"/>
      <c r="AG12" s="4"/>
      <c r="AH12" s="37"/>
      <c r="AI12" s="37"/>
      <c r="AJ12" s="4"/>
      <c r="AK12" s="37"/>
      <c r="AL12" s="37"/>
      <c r="AM12" s="37"/>
      <c r="AN12" s="37"/>
      <c r="AO12" s="4"/>
      <c r="AP12" s="37"/>
      <c r="AQ12" s="37"/>
      <c r="AR12" s="4"/>
      <c r="AS12" s="4"/>
      <c r="AT12" s="24">
        <v>0</v>
      </c>
      <c r="AV12" s="83">
        <f t="shared" si="3"/>
        <v>7</v>
      </c>
    </row>
    <row r="13" spans="1:80" x14ac:dyDescent="0.25">
      <c r="A13" s="38">
        <v>206</v>
      </c>
      <c r="B13" s="14">
        <v>780500</v>
      </c>
      <c r="C13" s="14" t="s">
        <v>67</v>
      </c>
      <c r="D13" s="14" t="s">
        <v>71</v>
      </c>
      <c r="E13" s="14" t="s">
        <v>54</v>
      </c>
      <c r="F13" s="15"/>
      <c r="G13" s="11">
        <v>1</v>
      </c>
      <c r="H13" s="23">
        <v>3</v>
      </c>
      <c r="I13" s="15"/>
      <c r="J13" s="14"/>
      <c r="K13" s="48"/>
      <c r="L13" s="15"/>
      <c r="M13" s="45">
        <v>37</v>
      </c>
      <c r="N13" s="45">
        <v>37</v>
      </c>
      <c r="O13" s="27">
        <f t="shared" si="0"/>
        <v>1</v>
      </c>
      <c r="P13" s="23">
        <v>2</v>
      </c>
      <c r="Q13" s="14"/>
      <c r="R13" s="12">
        <v>32</v>
      </c>
      <c r="S13" s="12">
        <v>37</v>
      </c>
      <c r="T13" s="40">
        <f t="shared" si="1"/>
        <v>0.86486486486486491</v>
      </c>
      <c r="U13" s="23">
        <v>2</v>
      </c>
      <c r="V13" s="14"/>
      <c r="W13" s="14" t="s">
        <v>3</v>
      </c>
      <c r="X13" s="23">
        <v>1</v>
      </c>
      <c r="Y13" s="14"/>
      <c r="Z13" s="76">
        <v>0</v>
      </c>
      <c r="AA13" s="76">
        <v>65768.014834674701</v>
      </c>
      <c r="AB13" s="75">
        <f t="shared" si="2"/>
        <v>0</v>
      </c>
      <c r="AC13" s="23">
        <v>-1</v>
      </c>
      <c r="AD13" s="14"/>
      <c r="AE13" s="37"/>
      <c r="AF13" s="37"/>
      <c r="AG13" s="14"/>
      <c r="AH13" s="37"/>
      <c r="AI13" s="37"/>
      <c r="AJ13" s="14"/>
      <c r="AK13" s="37"/>
      <c r="AL13" s="37"/>
      <c r="AM13" s="37"/>
      <c r="AN13" s="37"/>
      <c r="AO13" s="14"/>
      <c r="AP13" s="37"/>
      <c r="AQ13" s="37"/>
      <c r="AR13" s="14"/>
      <c r="AS13" s="14"/>
      <c r="AT13" s="23">
        <v>0</v>
      </c>
      <c r="AV13" s="83">
        <f t="shared" si="3"/>
        <v>7</v>
      </c>
    </row>
    <row r="14" spans="1:80" x14ac:dyDescent="0.25">
      <c r="A14" s="39">
        <v>206</v>
      </c>
      <c r="B14" s="41" t="s">
        <v>50</v>
      </c>
      <c r="C14" s="4" t="s">
        <v>51</v>
      </c>
      <c r="D14" s="14" t="s">
        <v>71</v>
      </c>
      <c r="E14" s="14" t="s">
        <v>54</v>
      </c>
      <c r="G14" s="11">
        <v>0.54545454545454541</v>
      </c>
      <c r="H14" s="24">
        <v>3</v>
      </c>
      <c r="J14" s="4"/>
      <c r="K14" s="48"/>
      <c r="M14" s="45">
        <v>15</v>
      </c>
      <c r="N14" s="45">
        <v>20</v>
      </c>
      <c r="O14" s="27">
        <f t="shared" si="0"/>
        <v>0.75</v>
      </c>
      <c r="P14" s="24">
        <v>0</v>
      </c>
      <c r="Q14" s="14"/>
      <c r="R14" s="12">
        <v>10</v>
      </c>
      <c r="S14" s="12">
        <v>15</v>
      </c>
      <c r="T14" s="40">
        <f t="shared" si="1"/>
        <v>0.66666666666666663</v>
      </c>
      <c r="U14" s="24">
        <v>2</v>
      </c>
      <c r="V14" s="14"/>
      <c r="W14" s="4" t="s">
        <v>3</v>
      </c>
      <c r="X14" s="24">
        <v>1</v>
      </c>
      <c r="Y14" s="14"/>
      <c r="Z14" s="77">
        <v>7327.8372330839047</v>
      </c>
      <c r="AA14" s="77">
        <v>631924.27276691608</v>
      </c>
      <c r="AB14" s="75">
        <f t="shared" si="2"/>
        <v>1.1596068625436013E-2</v>
      </c>
      <c r="AC14" s="24">
        <v>0</v>
      </c>
      <c r="AD14" s="14"/>
      <c r="AE14" s="30"/>
      <c r="AF14" s="30"/>
      <c r="AG14" s="14"/>
      <c r="AH14" s="30"/>
      <c r="AI14" s="30"/>
      <c r="AJ14" s="14"/>
      <c r="AK14" s="30"/>
      <c r="AL14" s="30"/>
      <c r="AM14" s="30"/>
      <c r="AN14" s="30"/>
      <c r="AO14" s="14"/>
      <c r="AP14" s="73"/>
      <c r="AQ14" s="71"/>
      <c r="AR14" s="14"/>
      <c r="AS14" s="14"/>
      <c r="AT14" s="24">
        <v>0</v>
      </c>
      <c r="AV14" s="83">
        <f t="shared" si="3"/>
        <v>6</v>
      </c>
    </row>
    <row r="15" spans="1:80" x14ac:dyDescent="0.25">
      <c r="A15" s="38">
        <v>206</v>
      </c>
      <c r="B15" s="16" t="s">
        <v>70</v>
      </c>
      <c r="C15" s="14" t="s">
        <v>57</v>
      </c>
      <c r="D15" s="14" t="s">
        <v>71</v>
      </c>
      <c r="E15" s="14" t="s">
        <v>54</v>
      </c>
      <c r="F15" s="15"/>
      <c r="G15" s="11">
        <v>1</v>
      </c>
      <c r="H15" s="23">
        <v>3</v>
      </c>
      <c r="I15" s="15"/>
      <c r="J15" s="14"/>
      <c r="K15" s="48"/>
      <c r="L15" s="15"/>
      <c r="M15" s="45">
        <v>5</v>
      </c>
      <c r="N15" s="45">
        <v>6</v>
      </c>
      <c r="O15" s="27">
        <f t="shared" si="0"/>
        <v>0.83333333333333337</v>
      </c>
      <c r="P15" s="23">
        <v>2</v>
      </c>
      <c r="Q15" s="14"/>
      <c r="R15" s="12">
        <v>5</v>
      </c>
      <c r="S15" s="12">
        <v>6</v>
      </c>
      <c r="T15" s="40">
        <f t="shared" si="1"/>
        <v>0.83333333333333337</v>
      </c>
      <c r="U15" s="23">
        <v>2</v>
      </c>
      <c r="V15" s="14"/>
      <c r="W15" s="14" t="s">
        <v>4</v>
      </c>
      <c r="X15" s="23">
        <v>0</v>
      </c>
      <c r="Y15" s="14"/>
      <c r="Z15" s="76">
        <v>3738.2371244802198</v>
      </c>
      <c r="AA15" s="76">
        <v>227550.92287551978</v>
      </c>
      <c r="AB15" s="75">
        <f t="shared" si="2"/>
        <v>1.64281343149076E-2</v>
      </c>
      <c r="AC15" s="23">
        <v>0</v>
      </c>
      <c r="AD15" s="14"/>
      <c r="AE15" s="37"/>
      <c r="AF15" s="37"/>
      <c r="AG15" s="14"/>
      <c r="AH15" s="37"/>
      <c r="AI15" s="37"/>
      <c r="AJ15" s="14"/>
      <c r="AK15" s="37"/>
      <c r="AL15" s="37"/>
      <c r="AM15" s="37"/>
      <c r="AN15" s="37"/>
      <c r="AO15" s="14"/>
      <c r="AP15" s="37"/>
      <c r="AQ15" s="37"/>
      <c r="AR15" s="14"/>
      <c r="AS15" s="14"/>
      <c r="AT15" s="23">
        <v>-1</v>
      </c>
      <c r="AV15" s="83">
        <f t="shared" si="3"/>
        <v>6</v>
      </c>
    </row>
    <row r="16" spans="1:80" x14ac:dyDescent="0.25">
      <c r="A16" s="39">
        <v>206</v>
      </c>
      <c r="B16" s="4" t="s">
        <v>93</v>
      </c>
      <c r="C16" s="4" t="s">
        <v>94</v>
      </c>
      <c r="D16" s="4" t="s">
        <v>71</v>
      </c>
      <c r="E16" s="4" t="s">
        <v>54</v>
      </c>
      <c r="G16" s="11">
        <f>9/11</f>
        <v>0.81818181818181823</v>
      </c>
      <c r="H16" s="24">
        <v>3</v>
      </c>
      <c r="J16" s="14"/>
      <c r="K16" s="47"/>
      <c r="M16" s="28">
        <v>200</v>
      </c>
      <c r="N16" s="28">
        <v>10</v>
      </c>
      <c r="O16" s="85"/>
      <c r="P16" s="29"/>
      <c r="Q16" s="4"/>
      <c r="R16" s="12">
        <v>141</v>
      </c>
      <c r="S16" s="12">
        <v>200</v>
      </c>
      <c r="T16" s="40">
        <f t="shared" si="1"/>
        <v>0.70499999999999996</v>
      </c>
      <c r="U16" s="23">
        <v>2</v>
      </c>
      <c r="V16" s="4"/>
      <c r="W16" s="14" t="s">
        <v>3</v>
      </c>
      <c r="X16" s="23">
        <v>1</v>
      </c>
      <c r="Y16" s="4"/>
      <c r="Z16" s="77">
        <v>2368.3429343638709</v>
      </c>
      <c r="AA16" s="77">
        <v>577879.65706563613</v>
      </c>
      <c r="AB16" s="75">
        <f t="shared" si="2"/>
        <v>4.0983324216496376E-3</v>
      </c>
      <c r="AC16" s="24">
        <v>0</v>
      </c>
      <c r="AD16" s="4"/>
      <c r="AE16" s="37"/>
      <c r="AF16" s="37"/>
      <c r="AG16" s="4"/>
      <c r="AH16" s="37"/>
      <c r="AI16" s="37"/>
      <c r="AJ16" s="4"/>
      <c r="AK16" s="30"/>
      <c r="AL16" s="30"/>
      <c r="AM16" s="30"/>
      <c r="AN16" s="30"/>
      <c r="AO16" s="4"/>
      <c r="AP16" s="73"/>
      <c r="AQ16" s="71"/>
      <c r="AR16" s="4"/>
      <c r="AS16" s="17"/>
      <c r="AT16" s="24">
        <v>0</v>
      </c>
      <c r="AV16" s="83">
        <f t="shared" si="3"/>
        <v>6</v>
      </c>
    </row>
    <row r="17" spans="1:80" s="18" customFormat="1" ht="12.75" customHeight="1" x14ac:dyDescent="0.25">
      <c r="A17" s="39">
        <v>206</v>
      </c>
      <c r="B17" s="4" t="s">
        <v>73</v>
      </c>
      <c r="C17" s="4" t="s">
        <v>74</v>
      </c>
      <c r="D17" s="4" t="s">
        <v>71</v>
      </c>
      <c r="E17" s="4" t="s">
        <v>54</v>
      </c>
      <c r="F17" s="1"/>
      <c r="G17" s="11">
        <v>1</v>
      </c>
      <c r="H17" s="24">
        <v>3</v>
      </c>
      <c r="I17" s="1"/>
      <c r="J17" s="4"/>
      <c r="K17" s="48"/>
      <c r="L17" s="1"/>
      <c r="M17" s="4">
        <v>4.22</v>
      </c>
      <c r="N17" s="4">
        <v>6.1</v>
      </c>
      <c r="O17" s="27">
        <f>M17/N17</f>
        <v>0.69180327868852454</v>
      </c>
      <c r="P17" s="24">
        <v>0</v>
      </c>
      <c r="Q17" s="4"/>
      <c r="R17" s="4">
        <v>3.22</v>
      </c>
      <c r="S17" s="4">
        <v>4.22</v>
      </c>
      <c r="T17" s="40">
        <f t="shared" si="1"/>
        <v>0.76303317535545034</v>
      </c>
      <c r="U17" s="24">
        <v>2</v>
      </c>
      <c r="V17" s="4"/>
      <c r="W17" s="14" t="s">
        <v>3</v>
      </c>
      <c r="X17" s="23">
        <v>1</v>
      </c>
      <c r="Y17" s="4"/>
      <c r="Z17" s="77">
        <v>552.50131513594533</v>
      </c>
      <c r="AA17" s="77">
        <v>156005.12868486406</v>
      </c>
      <c r="AB17" s="75">
        <f t="shared" si="2"/>
        <v>3.5415586640873695E-3</v>
      </c>
      <c r="AC17" s="24">
        <v>0</v>
      </c>
      <c r="AD17" s="4"/>
      <c r="AE17" s="30"/>
      <c r="AF17" s="30"/>
      <c r="AG17" s="4"/>
      <c r="AH17" s="30"/>
      <c r="AI17" s="30"/>
      <c r="AJ17" s="4"/>
      <c r="AK17" s="30"/>
      <c r="AL17" s="30"/>
      <c r="AM17" s="30"/>
      <c r="AN17" s="30"/>
      <c r="AO17" s="4"/>
      <c r="AP17" s="30"/>
      <c r="AQ17" s="30"/>
      <c r="AR17" s="4"/>
      <c r="AS17" s="4"/>
      <c r="AT17" s="24">
        <v>0</v>
      </c>
      <c r="AU17" s="1"/>
      <c r="AV17" s="83">
        <f t="shared" si="3"/>
        <v>6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8" customFormat="1" ht="15" customHeight="1" x14ac:dyDescent="0.25">
      <c r="A18" s="38">
        <v>206</v>
      </c>
      <c r="B18" s="16" t="s">
        <v>68</v>
      </c>
      <c r="C18" s="14" t="s">
        <v>49</v>
      </c>
      <c r="D18" s="16" t="s">
        <v>71</v>
      </c>
      <c r="E18" s="14" t="s">
        <v>54</v>
      </c>
      <c r="F18" s="15"/>
      <c r="G18" s="11"/>
      <c r="H18" s="23"/>
      <c r="I18" s="15"/>
      <c r="J18" s="14"/>
      <c r="K18" s="48"/>
      <c r="L18" s="15"/>
      <c r="M18" s="45">
        <v>17</v>
      </c>
      <c r="N18" s="45">
        <v>20</v>
      </c>
      <c r="O18" s="27">
        <f>M18/N18</f>
        <v>0.85</v>
      </c>
      <c r="P18" s="23">
        <v>2</v>
      </c>
      <c r="Q18" s="15"/>
      <c r="R18" s="12">
        <v>13</v>
      </c>
      <c r="S18" s="12">
        <v>17</v>
      </c>
      <c r="T18" s="27">
        <f t="shared" si="1"/>
        <v>0.76470588235294112</v>
      </c>
      <c r="U18" s="23">
        <v>2</v>
      </c>
      <c r="V18" s="15"/>
      <c r="W18" s="14" t="s">
        <v>3</v>
      </c>
      <c r="X18" s="23">
        <v>1</v>
      </c>
      <c r="Y18" s="15"/>
      <c r="Z18" s="76">
        <v>11731.66126694961</v>
      </c>
      <c r="AA18" s="76">
        <v>709970.06873305037</v>
      </c>
      <c r="AB18" s="75">
        <f t="shared" si="2"/>
        <v>1.6524163177589854E-2</v>
      </c>
      <c r="AC18" s="23">
        <v>0</v>
      </c>
      <c r="AD18" s="15"/>
      <c r="AE18" s="37"/>
      <c r="AF18" s="37"/>
      <c r="AG18" s="15"/>
      <c r="AH18" s="37"/>
      <c r="AI18" s="37"/>
      <c r="AJ18" s="15"/>
      <c r="AK18" s="37"/>
      <c r="AL18" s="37"/>
      <c r="AM18" s="37"/>
      <c r="AN18" s="37"/>
      <c r="AO18" s="15"/>
      <c r="AP18" s="73"/>
      <c r="AQ18" s="74"/>
      <c r="AR18" s="15"/>
      <c r="AS18" s="14"/>
      <c r="AT18" s="23">
        <v>0</v>
      </c>
      <c r="AU18" s="1"/>
      <c r="AV18" s="83">
        <f t="shared" si="3"/>
        <v>5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8" customFormat="1" x14ac:dyDescent="0.25">
      <c r="A19" s="38">
        <v>206</v>
      </c>
      <c r="B19" s="14">
        <v>731900</v>
      </c>
      <c r="C19" s="14" t="s">
        <v>65</v>
      </c>
      <c r="D19" s="14" t="s">
        <v>71</v>
      </c>
      <c r="E19" s="14" t="s">
        <v>54</v>
      </c>
      <c r="F19" s="15"/>
      <c r="G19" s="11">
        <v>1</v>
      </c>
      <c r="H19" s="23">
        <v>3</v>
      </c>
      <c r="I19" s="15"/>
      <c r="J19" s="14"/>
      <c r="K19" s="48"/>
      <c r="L19" s="15"/>
      <c r="M19" s="45">
        <v>13</v>
      </c>
      <c r="N19" s="45">
        <v>25</v>
      </c>
      <c r="O19" s="27">
        <f>M19/N19</f>
        <v>0.52</v>
      </c>
      <c r="P19" s="23"/>
      <c r="Q19" s="15"/>
      <c r="R19" s="12">
        <v>11</v>
      </c>
      <c r="S19" s="12">
        <v>14</v>
      </c>
      <c r="T19" s="40">
        <f t="shared" si="1"/>
        <v>0.7857142857142857</v>
      </c>
      <c r="U19" s="23">
        <v>2</v>
      </c>
      <c r="V19" s="15"/>
      <c r="W19" s="14"/>
      <c r="X19" s="23">
        <v>0</v>
      </c>
      <c r="Y19" s="15"/>
      <c r="Z19" s="76">
        <v>16412.736781054467</v>
      </c>
      <c r="AA19" s="76">
        <v>470868.67321894551</v>
      </c>
      <c r="AB19" s="75">
        <f t="shared" si="2"/>
        <v>3.4856293728045142E-2</v>
      </c>
      <c r="AC19" s="23">
        <v>1</v>
      </c>
      <c r="AD19" s="15"/>
      <c r="AE19" s="37"/>
      <c r="AF19" s="37"/>
      <c r="AG19" s="15"/>
      <c r="AH19" s="37"/>
      <c r="AI19" s="37"/>
      <c r="AJ19" s="15"/>
      <c r="AK19" s="37"/>
      <c r="AL19" s="37"/>
      <c r="AM19" s="37"/>
      <c r="AN19" s="37"/>
      <c r="AO19" s="15"/>
      <c r="AP19" s="37"/>
      <c r="AQ19" s="37"/>
      <c r="AR19" s="15"/>
      <c r="AS19" s="14"/>
      <c r="AT19" s="23">
        <v>-1</v>
      </c>
      <c r="AU19" s="1"/>
      <c r="AV19" s="83">
        <f t="shared" si="3"/>
        <v>5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8" customFormat="1" x14ac:dyDescent="0.25">
      <c r="A20" s="38">
        <v>206</v>
      </c>
      <c r="B20" s="14">
        <v>150851</v>
      </c>
      <c r="C20" s="14" t="s">
        <v>61</v>
      </c>
      <c r="D20" s="14" t="s">
        <v>71</v>
      </c>
      <c r="E20" s="14" t="s">
        <v>54</v>
      </c>
      <c r="F20" s="15"/>
      <c r="G20" s="11">
        <v>-1</v>
      </c>
      <c r="H20" s="23">
        <v>-1</v>
      </c>
      <c r="I20" s="15"/>
      <c r="J20" s="14"/>
      <c r="K20" s="48"/>
      <c r="L20" s="15"/>
      <c r="M20" s="45">
        <v>8</v>
      </c>
      <c r="N20" s="45">
        <v>9</v>
      </c>
      <c r="O20" s="27">
        <f>M20/N20</f>
        <v>0.88888888888888884</v>
      </c>
      <c r="P20" s="23">
        <v>2</v>
      </c>
      <c r="Q20" s="14"/>
      <c r="R20" s="12">
        <v>5</v>
      </c>
      <c r="S20" s="12">
        <v>8</v>
      </c>
      <c r="T20" s="40">
        <f t="shared" si="1"/>
        <v>0.625</v>
      </c>
      <c r="U20" s="23">
        <v>2</v>
      </c>
      <c r="V20" s="14"/>
      <c r="W20" s="14" t="s">
        <v>3</v>
      </c>
      <c r="X20" s="23">
        <v>1</v>
      </c>
      <c r="Y20" s="14"/>
      <c r="Z20" s="76">
        <v>10216.655552919488</v>
      </c>
      <c r="AA20" s="76">
        <v>397619.04444708052</v>
      </c>
      <c r="AB20" s="75">
        <f t="shared" si="2"/>
        <v>2.5694583032677732E-2</v>
      </c>
      <c r="AC20" s="23">
        <v>1</v>
      </c>
      <c r="AD20" s="14"/>
      <c r="AE20" s="37"/>
      <c r="AF20" s="37"/>
      <c r="AG20" s="14"/>
      <c r="AH20" s="37"/>
      <c r="AI20" s="37"/>
      <c r="AJ20" s="14"/>
      <c r="AK20" s="37"/>
      <c r="AL20" s="37"/>
      <c r="AM20" s="37"/>
      <c r="AN20" s="37"/>
      <c r="AO20" s="14"/>
      <c r="AP20" s="37"/>
      <c r="AQ20" s="37"/>
      <c r="AR20" s="14"/>
      <c r="AS20" s="14"/>
      <c r="AT20" s="23">
        <v>0</v>
      </c>
      <c r="AU20" s="1"/>
      <c r="AV20" s="83">
        <f t="shared" si="3"/>
        <v>5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8" customFormat="1" x14ac:dyDescent="0.25">
      <c r="A21" s="39">
        <v>206</v>
      </c>
      <c r="B21" s="4" t="s">
        <v>95</v>
      </c>
      <c r="C21" s="4" t="s">
        <v>96</v>
      </c>
      <c r="D21" s="4" t="s">
        <v>71</v>
      </c>
      <c r="E21" s="4" t="s">
        <v>54</v>
      </c>
      <c r="F21" s="1"/>
      <c r="G21" s="11">
        <f>5/7</f>
        <v>0.7142857142857143</v>
      </c>
      <c r="H21" s="24">
        <v>3</v>
      </c>
      <c r="I21" s="1"/>
      <c r="J21" s="14"/>
      <c r="K21" s="47"/>
      <c r="L21" s="1"/>
      <c r="M21" s="4" t="s">
        <v>100</v>
      </c>
      <c r="N21" s="4" t="s">
        <v>100</v>
      </c>
      <c r="O21" s="27"/>
      <c r="P21" s="24">
        <v>0</v>
      </c>
      <c r="Q21" s="14"/>
      <c r="R21" s="12" t="s">
        <v>100</v>
      </c>
      <c r="S21" s="12" t="s">
        <v>100</v>
      </c>
      <c r="T21" s="40"/>
      <c r="U21" s="19">
        <v>0</v>
      </c>
      <c r="V21" s="14"/>
      <c r="W21" s="14" t="s">
        <v>100</v>
      </c>
      <c r="X21" s="19">
        <v>0</v>
      </c>
      <c r="Y21" s="4"/>
      <c r="Z21" s="77">
        <v>4399.2569539773394</v>
      </c>
      <c r="AA21" s="77">
        <v>78813.793046022663</v>
      </c>
      <c r="AB21" s="75">
        <f t="shared" si="2"/>
        <v>5.5818363562434178E-2</v>
      </c>
      <c r="AC21" s="24">
        <v>2</v>
      </c>
      <c r="AD21" s="4"/>
      <c r="AE21" s="30"/>
      <c r="AF21" s="30"/>
      <c r="AG21" s="4"/>
      <c r="AH21" s="30"/>
      <c r="AI21" s="30"/>
      <c r="AJ21" s="4"/>
      <c r="AK21" s="30"/>
      <c r="AL21" s="30"/>
      <c r="AM21" s="30"/>
      <c r="AN21" s="30"/>
      <c r="AO21" s="4"/>
      <c r="AP21" s="73"/>
      <c r="AQ21" s="71"/>
      <c r="AR21" s="4"/>
      <c r="AS21" s="17"/>
      <c r="AT21" s="24">
        <v>0</v>
      </c>
      <c r="AU21" s="1"/>
      <c r="AV21" s="83">
        <f t="shared" si="3"/>
        <v>5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8" customFormat="1" ht="15" customHeight="1" x14ac:dyDescent="0.25">
      <c r="A22" s="39">
        <v>206</v>
      </c>
      <c r="B22" s="4" t="s">
        <v>81</v>
      </c>
      <c r="C22" s="4" t="s">
        <v>82</v>
      </c>
      <c r="D22" s="4" t="s">
        <v>71</v>
      </c>
      <c r="E22" s="4" t="s">
        <v>54</v>
      </c>
      <c r="F22" s="1"/>
      <c r="G22" s="81">
        <v>1</v>
      </c>
      <c r="H22" s="82">
        <v>3</v>
      </c>
      <c r="I22" s="1"/>
      <c r="J22" s="89"/>
      <c r="K22" s="48"/>
      <c r="L22" s="1"/>
      <c r="M22" s="21">
        <v>10</v>
      </c>
      <c r="N22" s="21">
        <v>14</v>
      </c>
      <c r="O22" s="27">
        <f t="shared" ref="O22:O27" si="4">M22/N22</f>
        <v>0.7142857142857143</v>
      </c>
      <c r="P22" s="23">
        <v>0</v>
      </c>
      <c r="Q22" s="4"/>
      <c r="R22" s="4">
        <v>8</v>
      </c>
      <c r="S22" s="4">
        <v>10</v>
      </c>
      <c r="T22" s="40">
        <f t="shared" ref="T22:T27" si="5">R22/S22</f>
        <v>0.8</v>
      </c>
      <c r="U22" s="24">
        <v>2</v>
      </c>
      <c r="V22" s="4"/>
      <c r="W22" s="4" t="s">
        <v>4</v>
      </c>
      <c r="X22" s="23">
        <v>0</v>
      </c>
      <c r="Y22" s="4"/>
      <c r="Z22" s="91">
        <v>0</v>
      </c>
      <c r="AA22" s="91">
        <v>468712.17810720607</v>
      </c>
      <c r="AB22" s="93">
        <f t="shared" si="2"/>
        <v>0</v>
      </c>
      <c r="AC22" s="82">
        <v>-1</v>
      </c>
      <c r="AD22" s="4"/>
      <c r="AE22" s="30"/>
      <c r="AF22" s="30"/>
      <c r="AG22" s="4"/>
      <c r="AH22" s="30"/>
      <c r="AI22" s="30"/>
      <c r="AJ22" s="4"/>
      <c r="AK22" s="30"/>
      <c r="AL22" s="30"/>
      <c r="AM22" s="30"/>
      <c r="AN22" s="30"/>
      <c r="AO22" s="4"/>
      <c r="AP22" s="30"/>
      <c r="AQ22" s="30"/>
      <c r="AR22" s="4"/>
      <c r="AS22" s="4"/>
      <c r="AT22" s="24">
        <v>-1</v>
      </c>
      <c r="AU22" s="1"/>
      <c r="AV22" s="83">
        <f t="shared" si="3"/>
        <v>3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8" customFormat="1" ht="15" x14ac:dyDescent="0.2">
      <c r="A23" s="39">
        <v>206</v>
      </c>
      <c r="B23" s="4" t="s">
        <v>87</v>
      </c>
      <c r="C23" s="4" t="s">
        <v>88</v>
      </c>
      <c r="D23" s="4" t="s">
        <v>71</v>
      </c>
      <c r="E23" s="4" t="s">
        <v>54</v>
      </c>
      <c r="F23" s="1"/>
      <c r="G23" s="87">
        <v>-0.45454545454545453</v>
      </c>
      <c r="H23" s="69">
        <v>-1</v>
      </c>
      <c r="I23" s="46"/>
      <c r="J23" s="68"/>
      <c r="K23" s="48"/>
      <c r="L23" s="46"/>
      <c r="M23" s="21">
        <v>10</v>
      </c>
      <c r="N23" s="21">
        <v>12</v>
      </c>
      <c r="O23" s="27">
        <f t="shared" si="4"/>
        <v>0.83333333333333337</v>
      </c>
      <c r="P23" s="24">
        <v>2</v>
      </c>
      <c r="Q23" s="1"/>
      <c r="R23" s="12">
        <v>7</v>
      </c>
      <c r="S23" s="12">
        <v>10</v>
      </c>
      <c r="T23" s="40">
        <f t="shared" si="5"/>
        <v>0.7</v>
      </c>
      <c r="U23" s="23">
        <v>2</v>
      </c>
      <c r="V23" s="1"/>
      <c r="W23" s="4" t="s">
        <v>4</v>
      </c>
      <c r="X23" s="23">
        <v>0</v>
      </c>
      <c r="Y23" s="4"/>
      <c r="Z23" s="90">
        <v>7965.2430172560271</v>
      </c>
      <c r="AA23" s="90">
        <v>422886.656982744</v>
      </c>
      <c r="AB23" s="92">
        <f t="shared" si="2"/>
        <v>1.8835408698130315E-2</v>
      </c>
      <c r="AC23" s="69">
        <v>0</v>
      </c>
      <c r="AD23" s="4"/>
      <c r="AE23" s="30"/>
      <c r="AF23" s="30"/>
      <c r="AG23" s="4"/>
      <c r="AH23" s="30"/>
      <c r="AI23" s="30"/>
      <c r="AJ23" s="4"/>
      <c r="AK23" s="30"/>
      <c r="AL23" s="30"/>
      <c r="AM23" s="30"/>
      <c r="AN23" s="30"/>
      <c r="AO23" s="4"/>
      <c r="AP23" s="30"/>
      <c r="AQ23" s="30"/>
      <c r="AR23" s="4"/>
      <c r="AS23" s="4"/>
      <c r="AT23" s="24">
        <v>0</v>
      </c>
      <c r="AU23" s="1"/>
      <c r="AV23" s="83">
        <f t="shared" si="3"/>
        <v>3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8" customFormat="1" x14ac:dyDescent="0.25">
      <c r="A24" s="39">
        <v>206</v>
      </c>
      <c r="B24" s="4" t="s">
        <v>85</v>
      </c>
      <c r="C24" s="4" t="s">
        <v>86</v>
      </c>
      <c r="D24" s="4" t="s">
        <v>71</v>
      </c>
      <c r="E24" s="4" t="s">
        <v>54</v>
      </c>
      <c r="F24" s="1"/>
      <c r="G24" s="11">
        <v>1</v>
      </c>
      <c r="H24" s="24">
        <v>3</v>
      </c>
      <c r="I24" s="1"/>
      <c r="J24" s="14"/>
      <c r="K24" s="47"/>
      <c r="L24" s="1"/>
      <c r="M24" s="4">
        <v>5</v>
      </c>
      <c r="N24" s="4">
        <v>5</v>
      </c>
      <c r="O24" s="27">
        <f t="shared" si="4"/>
        <v>1</v>
      </c>
      <c r="P24" s="24">
        <v>0</v>
      </c>
      <c r="Q24" s="4"/>
      <c r="R24" s="12">
        <v>5</v>
      </c>
      <c r="S24" s="12">
        <v>5</v>
      </c>
      <c r="T24" s="40">
        <f t="shared" si="5"/>
        <v>1</v>
      </c>
      <c r="U24" s="19">
        <v>2</v>
      </c>
      <c r="V24" s="4"/>
      <c r="W24" s="14" t="s">
        <v>4</v>
      </c>
      <c r="X24" s="19">
        <v>0</v>
      </c>
      <c r="Y24" s="4"/>
      <c r="Z24" s="77">
        <v>0</v>
      </c>
      <c r="AA24" s="77">
        <v>169111.93977673296</v>
      </c>
      <c r="AB24" s="75">
        <f t="shared" si="2"/>
        <v>0</v>
      </c>
      <c r="AC24" s="24">
        <v>-1</v>
      </c>
      <c r="AD24" s="4"/>
      <c r="AE24" s="30"/>
      <c r="AF24" s="30"/>
      <c r="AG24" s="4"/>
      <c r="AH24" s="30"/>
      <c r="AI24" s="30"/>
      <c r="AJ24" s="4"/>
      <c r="AK24" s="30"/>
      <c r="AL24" s="30"/>
      <c r="AM24" s="30"/>
      <c r="AN24" s="30"/>
      <c r="AO24" s="4"/>
      <c r="AP24" s="73"/>
      <c r="AQ24" s="71"/>
      <c r="AR24" s="4"/>
      <c r="AS24" s="17"/>
      <c r="AT24" s="24">
        <v>-1</v>
      </c>
      <c r="AU24" s="1"/>
      <c r="AV24" s="83">
        <f t="shared" si="3"/>
        <v>3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8" customFormat="1" x14ac:dyDescent="0.25">
      <c r="A25" s="38">
        <v>206</v>
      </c>
      <c r="B25" s="14">
        <v>150863</v>
      </c>
      <c r="C25" s="14" t="s">
        <v>62</v>
      </c>
      <c r="D25" s="14" t="s">
        <v>71</v>
      </c>
      <c r="E25" s="14" t="s">
        <v>54</v>
      </c>
      <c r="F25" s="15"/>
      <c r="G25" s="81"/>
      <c r="H25" s="86"/>
      <c r="I25" s="15"/>
      <c r="J25" s="14"/>
      <c r="K25" s="48"/>
      <c r="L25" s="15"/>
      <c r="M25" s="45">
        <v>3</v>
      </c>
      <c r="N25" s="45">
        <v>4</v>
      </c>
      <c r="O25" s="27">
        <f t="shared" si="4"/>
        <v>0.75</v>
      </c>
      <c r="P25" s="23">
        <v>0</v>
      </c>
      <c r="Q25" s="15"/>
      <c r="R25" s="12">
        <v>3</v>
      </c>
      <c r="S25" s="12">
        <v>3</v>
      </c>
      <c r="T25" s="40">
        <f t="shared" si="5"/>
        <v>1</v>
      </c>
      <c r="U25" s="23">
        <v>2</v>
      </c>
      <c r="V25" s="15"/>
      <c r="W25" s="14" t="s">
        <v>3</v>
      </c>
      <c r="X25" s="23">
        <v>1</v>
      </c>
      <c r="Y25" s="15"/>
      <c r="Z25" s="76">
        <v>1549.33902847633</v>
      </c>
      <c r="AA25" s="76">
        <v>168501.61097152368</v>
      </c>
      <c r="AB25" s="75">
        <f t="shared" si="2"/>
        <v>9.1948024683168404E-3</v>
      </c>
      <c r="AC25" s="23">
        <v>0</v>
      </c>
      <c r="AD25" s="15"/>
      <c r="AE25" s="37"/>
      <c r="AF25" s="37"/>
      <c r="AG25" s="15"/>
      <c r="AH25" s="37"/>
      <c r="AI25" s="37"/>
      <c r="AJ25" s="15"/>
      <c r="AK25" s="37"/>
      <c r="AL25" s="37"/>
      <c r="AM25" s="37"/>
      <c r="AN25" s="37"/>
      <c r="AO25" s="15"/>
      <c r="AP25" s="37"/>
      <c r="AQ25" s="37"/>
      <c r="AR25" s="15"/>
      <c r="AS25" s="14"/>
      <c r="AT25" s="23">
        <v>-1</v>
      </c>
      <c r="AU25" s="1"/>
      <c r="AV25" s="83">
        <f t="shared" si="3"/>
        <v>2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8" customFormat="1" x14ac:dyDescent="0.25">
      <c r="A26" s="38">
        <v>206</v>
      </c>
      <c r="B26" s="16" t="s">
        <v>58</v>
      </c>
      <c r="C26" s="14" t="s">
        <v>59</v>
      </c>
      <c r="D26" s="14" t="s">
        <v>71</v>
      </c>
      <c r="E26" s="14" t="s">
        <v>54</v>
      </c>
      <c r="F26" s="15"/>
      <c r="G26" s="11">
        <v>0</v>
      </c>
      <c r="H26" s="23">
        <v>-1</v>
      </c>
      <c r="I26" s="14"/>
      <c r="J26" s="14"/>
      <c r="K26" s="48"/>
      <c r="L26" s="14"/>
      <c r="M26" s="45">
        <v>7</v>
      </c>
      <c r="N26" s="45">
        <v>7</v>
      </c>
      <c r="O26" s="27">
        <f t="shared" si="4"/>
        <v>1</v>
      </c>
      <c r="P26" s="23">
        <v>2</v>
      </c>
      <c r="Q26" s="14"/>
      <c r="R26" s="12">
        <v>5</v>
      </c>
      <c r="S26" s="12">
        <v>7</v>
      </c>
      <c r="T26" s="40">
        <f t="shared" si="5"/>
        <v>0.7142857142857143</v>
      </c>
      <c r="U26" s="23">
        <v>2</v>
      </c>
      <c r="V26" s="14"/>
      <c r="W26" s="14" t="s">
        <v>4</v>
      </c>
      <c r="X26" s="23">
        <v>0</v>
      </c>
      <c r="Y26" s="14"/>
      <c r="Z26" s="76">
        <v>1863.4804326801095</v>
      </c>
      <c r="AA26" s="76">
        <v>155511.7795673199</v>
      </c>
      <c r="AB26" s="75">
        <f t="shared" si="2"/>
        <v>1.1982889256780852E-2</v>
      </c>
      <c r="AC26" s="23">
        <v>0</v>
      </c>
      <c r="AD26" s="14"/>
      <c r="AE26" s="37"/>
      <c r="AF26" s="37"/>
      <c r="AG26" s="14"/>
      <c r="AH26" s="37"/>
      <c r="AI26" s="37"/>
      <c r="AJ26" s="14"/>
      <c r="AK26" s="37"/>
      <c r="AL26" s="37"/>
      <c r="AM26" s="37"/>
      <c r="AN26" s="37"/>
      <c r="AO26" s="14"/>
      <c r="AP26" s="37"/>
      <c r="AQ26" s="37"/>
      <c r="AR26" s="14"/>
      <c r="AS26" s="14"/>
      <c r="AT26" s="23">
        <v>-1</v>
      </c>
      <c r="AU26" s="1"/>
      <c r="AV26" s="83">
        <f t="shared" si="3"/>
        <v>2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8" customFormat="1" x14ac:dyDescent="0.25">
      <c r="A27" s="39">
        <v>206</v>
      </c>
      <c r="B27" s="4" t="s">
        <v>79</v>
      </c>
      <c r="C27" s="4" t="s">
        <v>80</v>
      </c>
      <c r="D27" s="4" t="s">
        <v>71</v>
      </c>
      <c r="E27" s="4" t="s">
        <v>54</v>
      </c>
      <c r="F27" s="1"/>
      <c r="G27" s="11">
        <v>0.18181818181818182</v>
      </c>
      <c r="H27" s="24">
        <v>1</v>
      </c>
      <c r="I27" s="4"/>
      <c r="J27" s="14"/>
      <c r="K27" s="48"/>
      <c r="L27" s="4"/>
      <c r="M27" s="21">
        <v>6</v>
      </c>
      <c r="N27" s="21">
        <v>7</v>
      </c>
      <c r="O27" s="27">
        <f t="shared" si="4"/>
        <v>0.8571428571428571</v>
      </c>
      <c r="P27" s="24">
        <v>2</v>
      </c>
      <c r="Q27" s="4"/>
      <c r="R27" s="4">
        <v>3</v>
      </c>
      <c r="S27" s="4">
        <v>6</v>
      </c>
      <c r="T27" s="40">
        <f t="shared" si="5"/>
        <v>0.5</v>
      </c>
      <c r="U27" s="24">
        <v>1</v>
      </c>
      <c r="V27" s="4"/>
      <c r="W27" s="4" t="s">
        <v>99</v>
      </c>
      <c r="X27" s="23">
        <v>0</v>
      </c>
      <c r="Y27" s="4"/>
      <c r="Z27" s="77">
        <v>0</v>
      </c>
      <c r="AA27" s="77">
        <v>318749.30459391372</v>
      </c>
      <c r="AB27" s="75">
        <f t="shared" si="2"/>
        <v>0</v>
      </c>
      <c r="AC27" s="24">
        <v>-1</v>
      </c>
      <c r="AD27" s="4"/>
      <c r="AE27" s="37"/>
      <c r="AF27" s="37"/>
      <c r="AG27" s="4"/>
      <c r="AH27" s="37"/>
      <c r="AI27" s="37"/>
      <c r="AJ27" s="4"/>
      <c r="AK27" s="37"/>
      <c r="AL27" s="37"/>
      <c r="AM27" s="37"/>
      <c r="AN27" s="37"/>
      <c r="AO27" s="4"/>
      <c r="AP27" s="37"/>
      <c r="AQ27" s="37"/>
      <c r="AR27" s="4"/>
      <c r="AS27" s="4"/>
      <c r="AT27" s="24">
        <v>-1</v>
      </c>
      <c r="AU27" s="1"/>
      <c r="AV27" s="83">
        <f t="shared" si="3"/>
        <v>2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8" customFormat="1" x14ac:dyDescent="0.25">
      <c r="A28" s="22">
        <v>206</v>
      </c>
      <c r="B28" s="17" t="s">
        <v>75</v>
      </c>
      <c r="C28" s="17" t="s">
        <v>76</v>
      </c>
      <c r="D28" s="17" t="s">
        <v>71</v>
      </c>
      <c r="E28" s="17" t="s">
        <v>54</v>
      </c>
      <c r="G28" s="17"/>
      <c r="H28" s="17">
        <v>-1</v>
      </c>
      <c r="I28" s="4"/>
      <c r="J28" s="17"/>
      <c r="K28" s="48"/>
      <c r="L28" s="4"/>
      <c r="M28" s="17"/>
      <c r="N28" s="17"/>
      <c r="O28" s="17"/>
      <c r="P28" s="17">
        <v>0</v>
      </c>
      <c r="Q28" s="17"/>
      <c r="R28" s="17"/>
      <c r="S28" s="17"/>
      <c r="T28" s="17"/>
      <c r="U28" s="17">
        <v>0</v>
      </c>
      <c r="V28" s="17"/>
      <c r="W28" s="17"/>
      <c r="X28" s="17">
        <v>0</v>
      </c>
      <c r="Y28" s="4"/>
      <c r="Z28" s="17"/>
      <c r="AA28" s="17"/>
      <c r="AB28" s="43"/>
      <c r="AC28" s="17">
        <v>-1</v>
      </c>
      <c r="AD28" s="4"/>
      <c r="AE28" s="30"/>
      <c r="AF28" s="30"/>
      <c r="AG28" s="4"/>
      <c r="AH28" s="30"/>
      <c r="AI28" s="30"/>
      <c r="AJ28" s="4"/>
      <c r="AK28" s="30"/>
      <c r="AL28" s="30"/>
      <c r="AM28" s="30"/>
      <c r="AN28" s="30"/>
      <c r="AO28" s="4"/>
      <c r="AP28" s="30"/>
      <c r="AQ28" s="30"/>
      <c r="AR28" s="4"/>
      <c r="AS28" s="17"/>
      <c r="AT28" s="17">
        <v>-1</v>
      </c>
      <c r="AU28" s="1"/>
      <c r="AV28" s="83">
        <f t="shared" si="3"/>
        <v>-3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8" customFormat="1" x14ac:dyDescent="0.25">
      <c r="A29" s="22">
        <v>206</v>
      </c>
      <c r="B29" s="17" t="s">
        <v>83</v>
      </c>
      <c r="C29" s="17" t="s">
        <v>84</v>
      </c>
      <c r="D29" s="17" t="s">
        <v>71</v>
      </c>
      <c r="E29" s="17" t="s">
        <v>54</v>
      </c>
      <c r="G29" s="17"/>
      <c r="H29" s="17">
        <v>-1</v>
      </c>
      <c r="I29" s="4"/>
      <c r="J29" s="17"/>
      <c r="K29" s="48"/>
      <c r="L29" s="4"/>
      <c r="M29" s="17"/>
      <c r="N29" s="17"/>
      <c r="O29" s="17"/>
      <c r="P29" s="17">
        <v>0</v>
      </c>
      <c r="Q29" s="17"/>
      <c r="R29" s="17"/>
      <c r="S29" s="17"/>
      <c r="T29" s="17"/>
      <c r="U29" s="17">
        <v>0</v>
      </c>
      <c r="V29" s="17"/>
      <c r="W29" s="17"/>
      <c r="X29" s="17">
        <v>0</v>
      </c>
      <c r="Y29" s="4"/>
      <c r="Z29" s="17"/>
      <c r="AA29" s="17"/>
      <c r="AB29" s="43"/>
      <c r="AC29" s="17">
        <v>-1</v>
      </c>
      <c r="AD29" s="4"/>
      <c r="AE29" s="30"/>
      <c r="AF29" s="30"/>
      <c r="AG29" s="4"/>
      <c r="AH29" s="30"/>
      <c r="AI29" s="30"/>
      <c r="AJ29" s="4"/>
      <c r="AK29" s="30"/>
      <c r="AL29" s="30"/>
      <c r="AM29" s="30"/>
      <c r="AN29" s="30"/>
      <c r="AO29" s="4"/>
      <c r="AP29" s="30"/>
      <c r="AQ29" s="30"/>
      <c r="AR29" s="4"/>
      <c r="AS29" s="17"/>
      <c r="AT29" s="17">
        <v>-1</v>
      </c>
      <c r="AU29" s="1"/>
      <c r="AV29" s="83">
        <f t="shared" si="3"/>
        <v>-3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</sheetData>
  <sortState ref="A3:CB29">
    <sortCondition descending="1" ref="AV3:AV29"/>
  </sortState>
  <dataConsolidate/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7">
    <dataValidation type="list" allowBlank="1" showInputMessage="1" showErrorMessage="1" sqref="AT3:AT29">
      <formula1>"2,1,0,-1"</formula1>
    </dataValidation>
    <dataValidation type="list" allowBlank="1" showInputMessage="1" showErrorMessage="1" sqref="AP6:AQ25 AC3:AC29 AF3:AF29 AK6:AN25 AI3:AI29 H23">
      <formula1>"3,2,1,0,-1"</formula1>
    </dataValidation>
    <dataValidation type="list" allowBlank="1" showInputMessage="1" showErrorMessage="1" sqref="X3:X29">
      <formula1>"1,0"</formula1>
    </dataValidation>
    <dataValidation type="list" allowBlank="1" showInputMessage="1" showErrorMessage="1" sqref="U3:U29">
      <formula1>"2,1,0"</formula1>
    </dataValidation>
    <dataValidation type="list" allowBlank="1" showInputMessage="1" showErrorMessage="1" sqref="P3:P29">
      <formula1>"2,0"</formula1>
    </dataValidation>
    <dataValidation type="list" allowBlank="1" showInputMessage="1" showErrorMessage="1" sqref="H6:I6 K6:L6 H3:H5 K3:K5 K7:K29 H7:H22 H24:H29">
      <formula1>"3,-1"</formula1>
    </dataValidation>
    <dataValidation type="list" allowBlank="1" showInputMessage="1" showErrorMessage="1" sqref="AQ26:AQ29 AN3:AN5 AQ3:AQ5 AN26:AN29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6" orientation="landscape" r:id="rId1"/>
  <headerFooter>
    <oddHeader>&amp;C&amp;"-,Grassetto"&amp;72Indicatori All. B: tracciato di rilevazione anno 2023</oddHeader>
    <oddFooter>&amp;C&amp;"-,Grassetto"&amp;14pag. n.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Tracciato di rilevazione_2022</vt:lpstr>
      <vt:lpstr>Tracciato di rilevazione_2023</vt:lpstr>
      <vt:lpstr>'Tracciato di rilevazione_2022'!Area_stampa</vt:lpstr>
      <vt:lpstr>'Tracciato di rilevazione_2023'!Area_stampa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Aisic</cp:lastModifiedBy>
  <cp:lastPrinted>2024-06-27T12:00:21Z</cp:lastPrinted>
  <dcterms:created xsi:type="dcterms:W3CDTF">2023-02-08T12:31:04Z</dcterms:created>
  <dcterms:modified xsi:type="dcterms:W3CDTF">2024-06-27T12:03:10Z</dcterms:modified>
</cp:coreProperties>
</file>