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isic\Downloads\"/>
    </mc:Choice>
  </mc:AlternateContent>
  <bookViews>
    <workbookView xWindow="0" yWindow="0" windowWidth="18510" windowHeight="11190" tabRatio="866" activeTab="1"/>
  </bookViews>
  <sheets>
    <sheet name="Tracciato di rilevazione_2022" sheetId="5" r:id="rId1"/>
    <sheet name="Tracciato di rilevazione_2023" sheetId="10" r:id="rId2"/>
  </sheets>
  <definedNames>
    <definedName name="_xlnm.Print_Area" localSheetId="0">'Tracciato di rilevazione_2022'!$A$1:$AV$22</definedName>
    <definedName name="_xlnm.Print_Area" localSheetId="1">'Tracciato di rilevazione_2023'!$A$1:$AV$21</definedName>
    <definedName name="_xlnm.Print_Titles" localSheetId="0">'Tracciato di rilevazione_2022'!$1:$2</definedName>
    <definedName name="_xlnm.Print_Titles" localSheetId="1">'Tracciato di rilevazione_2023'!$1:$2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5" l="1"/>
  <c r="O7" i="5"/>
  <c r="T6" i="10"/>
  <c r="O6" i="10"/>
  <c r="AV7" i="5" l="1"/>
  <c r="AM7" i="5"/>
  <c r="AB7" i="5"/>
  <c r="AV6" i="10"/>
  <c r="AM6" i="10"/>
  <c r="AB6" i="10"/>
  <c r="AV19" i="10"/>
  <c r="AM19" i="10"/>
  <c r="AB19" i="10"/>
  <c r="AV18" i="5"/>
  <c r="AM18" i="5"/>
  <c r="AB18" i="5"/>
  <c r="AV20" i="10" l="1"/>
  <c r="T18" i="10" l="1"/>
  <c r="O18" i="10"/>
  <c r="T16" i="5"/>
  <c r="O16" i="5"/>
  <c r="T4" i="10"/>
  <c r="O4" i="10"/>
  <c r="T17" i="5"/>
  <c r="O17" i="5" l="1"/>
  <c r="AB16" i="10" l="1"/>
  <c r="AB11" i="10"/>
  <c r="AB4" i="10"/>
  <c r="AB15" i="10"/>
  <c r="AB9" i="10"/>
  <c r="AB8" i="10"/>
  <c r="AB18" i="10"/>
  <c r="AB13" i="10"/>
  <c r="AB12" i="10"/>
  <c r="AB10" i="10"/>
  <c r="AB14" i="10"/>
  <c r="AB20" i="10"/>
  <c r="AB7" i="10"/>
  <c r="AB5" i="10"/>
  <c r="AB17" i="10"/>
  <c r="AB14" i="5"/>
  <c r="AB19" i="5"/>
  <c r="AB17" i="5"/>
  <c r="AB15" i="5"/>
  <c r="AB12" i="5"/>
  <c r="AB10" i="5"/>
  <c r="AB16" i="5"/>
  <c r="AB9" i="5"/>
  <c r="AB8" i="5"/>
  <c r="AB11" i="5"/>
  <c r="AB5" i="5"/>
  <c r="AB20" i="5"/>
  <c r="AB4" i="5"/>
  <c r="AB6" i="5"/>
  <c r="AB13" i="5"/>
  <c r="AM14" i="5"/>
  <c r="AM19" i="5"/>
  <c r="AM17" i="5"/>
  <c r="AM15" i="5"/>
  <c r="AM12" i="5"/>
  <c r="AM10" i="5"/>
  <c r="AM16" i="5"/>
  <c r="AM9" i="5"/>
  <c r="AM8" i="5"/>
  <c r="AM11" i="5"/>
  <c r="AM5" i="5"/>
  <c r="AM20" i="5"/>
  <c r="AM4" i="5"/>
  <c r="AM6" i="5"/>
  <c r="AM13" i="5"/>
  <c r="AM16" i="10"/>
  <c r="AM11" i="10"/>
  <c r="AM4" i="10"/>
  <c r="AM15" i="10"/>
  <c r="AM9" i="10"/>
  <c r="AM8" i="10"/>
  <c r="AM18" i="10"/>
  <c r="AM13" i="10"/>
  <c r="AM12" i="10"/>
  <c r="AM10" i="10"/>
  <c r="AM14" i="10"/>
  <c r="AM20" i="10"/>
  <c r="AM7" i="10"/>
  <c r="AM5" i="10"/>
  <c r="AM17" i="10"/>
  <c r="AV14" i="5" l="1"/>
  <c r="AV16" i="5"/>
  <c r="AV17" i="5"/>
  <c r="AV18" i="10"/>
  <c r="AV4" i="10"/>
  <c r="T5" i="5" l="1"/>
  <c r="T20" i="5"/>
  <c r="T4" i="5"/>
  <c r="T6" i="5"/>
  <c r="T13" i="5"/>
  <c r="O14" i="5"/>
  <c r="O19" i="5"/>
  <c r="O15" i="5"/>
  <c r="O12" i="5"/>
  <c r="O10" i="5"/>
  <c r="O9" i="5"/>
  <c r="O8" i="5"/>
  <c r="O11" i="5"/>
  <c r="O5" i="5"/>
  <c r="O20" i="5"/>
  <c r="O4" i="5"/>
  <c r="O6" i="5"/>
  <c r="O13" i="5"/>
  <c r="AV13" i="5"/>
  <c r="AV6" i="5"/>
  <c r="AV4" i="5"/>
  <c r="AV20" i="5"/>
  <c r="AV5" i="5"/>
  <c r="AV11" i="5"/>
  <c r="AV8" i="5"/>
  <c r="AV9" i="5"/>
  <c r="AV10" i="5"/>
  <c r="AV12" i="5"/>
  <c r="AV15" i="5"/>
  <c r="AV19" i="5"/>
  <c r="AV3" i="5"/>
  <c r="T14" i="5"/>
  <c r="T19" i="5"/>
  <c r="T15" i="5"/>
  <c r="T12" i="5"/>
  <c r="T10" i="5"/>
  <c r="T9" i="5"/>
  <c r="T11" i="5"/>
  <c r="T16" i="10"/>
  <c r="T11" i="10"/>
  <c r="T15" i="10"/>
  <c r="T9" i="10"/>
  <c r="T8" i="10"/>
  <c r="T13" i="10"/>
  <c r="T12" i="10"/>
  <c r="T10" i="10"/>
  <c r="T14" i="10"/>
  <c r="T20" i="10"/>
  <c r="T7" i="10"/>
  <c r="T5" i="10"/>
  <c r="T17" i="10"/>
  <c r="O16" i="10"/>
  <c r="O11" i="10"/>
  <c r="O15" i="10"/>
  <c r="O9" i="10"/>
  <c r="O8" i="10"/>
  <c r="O13" i="10"/>
  <c r="O12" i="10"/>
  <c r="O10" i="10"/>
  <c r="O14" i="10"/>
  <c r="O20" i="10"/>
  <c r="O7" i="10"/>
  <c r="O5" i="10"/>
  <c r="O17" i="10"/>
  <c r="AV17" i="10"/>
  <c r="AV5" i="10"/>
  <c r="AV7" i="10"/>
  <c r="AV14" i="10"/>
  <c r="AV10" i="10"/>
  <c r="AV12" i="10"/>
  <c r="AV13" i="10"/>
  <c r="AV8" i="10"/>
  <c r="AV9" i="10"/>
  <c r="AV15" i="10"/>
  <c r="AV11" i="10"/>
  <c r="AV16" i="10"/>
  <c r="AV3" i="10"/>
  <c r="T8" i="5" l="1"/>
  <c r="AM3" i="10" l="1"/>
  <c r="AB3" i="10"/>
  <c r="T3" i="10"/>
  <c r="O3" i="10"/>
  <c r="AM3" i="5"/>
  <c r="AB3" i="5"/>
  <c r="T3" i="5"/>
  <c r="O3" i="5"/>
</calcChain>
</file>

<file path=xl/sharedStrings.xml><?xml version="1.0" encoding="utf-8"?>
<sst xmlns="http://schemas.openxmlformats.org/spreadsheetml/2006/main" count="303" uniqueCount="86">
  <si>
    <t>DESCRIZIONE STRUTTURA</t>
  </si>
  <si>
    <t>COD. STRUTTURA (STS11)</t>
  </si>
  <si>
    <t>CODICE ASL</t>
  </si>
  <si>
    <t>SI</t>
  </si>
  <si>
    <t>NO</t>
  </si>
  <si>
    <t>PUNTEGGIO INDICATORE B.3</t>
  </si>
  <si>
    <t>INDICATORE B.3
Invio sistematico e continuativo dei referti al Fascicolo Sanitario Elettronico</t>
  </si>
  <si>
    <t>INDICATORE C.4
Rapporto tra numero dipendenti / totale addetti</t>
  </si>
  <si>
    <t>PUNTEGGIO INDICATORE C.4</t>
  </si>
  <si>
    <t>PUNTEGGIO INDICATORE C.5</t>
  </si>
  <si>
    <t>INDICATORE C.5
Rapporto tra numero dipendenti laureati / totale dipendenti</t>
  </si>
  <si>
    <t>INDICATORE C.6
Presenza di certificazione ISO 9001:2015 in corso di validità</t>
  </si>
  <si>
    <t>PUNTEGGIO INDICATORE C.6</t>
  </si>
  <si>
    <t>INDICATORE C.7
Rapporto tra fatturato netto annuo extratetto / tetto di spesa netta (prima dell'applicazione della regressione tariffaria)</t>
  </si>
  <si>
    <t>PUNTEGGIO INDICATORE C.7</t>
  </si>
  <si>
    <t>PUNTEGGIO INDICATORE C.8</t>
  </si>
  <si>
    <t>INDICATORE C.9
Numero di giorni annui nei quali sono state erogate prestazioni a carico del S.S.R. (comprese quelle sulle quali si applica la regressione tariffaria)</t>
  </si>
  <si>
    <t>PUNTEGGIO INDICATORE C.9</t>
  </si>
  <si>
    <t>INDICATORE D.10
Rapporto tra numero prestazioni con classe di priorità D e P erogate a carico del S.S.R. in accesso diretto (senza prenotazione) / totale prestazioni erogate a carico del S.S.R. con classe di priorità D e P</t>
  </si>
  <si>
    <t>PUNTEGGIO INDICATORE D.10</t>
  </si>
  <si>
    <t>INDICATORE D.12
Scostamento dal valore medio di branca e di fascia di appartenenza</t>
  </si>
  <si>
    <t>PUNTEGGIO INDICATORE D.12</t>
  </si>
  <si>
    <t>PUNTEGGIO INDICATORE E.13</t>
  </si>
  <si>
    <t>NUMERATORE C.4:
Numero dipendenti</t>
  </si>
  <si>
    <t>DENOMINATORE C.4:
Totale addetti</t>
  </si>
  <si>
    <t>VALORE INDICATORE C.4</t>
  </si>
  <si>
    <t>NUMERATORE C.5:
Numero dipendenti laureati</t>
  </si>
  <si>
    <t>DENOMINATORE C.5:
Totale dipendenti</t>
  </si>
  <si>
    <t>VALORE INDICATORE C.5</t>
  </si>
  <si>
    <t>VALORE INDICATORE C.6</t>
  </si>
  <si>
    <t>NUMERATORE C.7:
Fatturato netto annuo extratetto</t>
  </si>
  <si>
    <t>DENOMINATORE C.7:
Tetto di spesa netta (prima dell'applicazione della regressione tariffaria)</t>
  </si>
  <si>
    <t>VALORE INDICATORE C.7</t>
  </si>
  <si>
    <t>VALORE INDICATORE C.8</t>
  </si>
  <si>
    <t>VALORE INDICATORE C.9</t>
  </si>
  <si>
    <t>VALORE INDICATORE D.10</t>
  </si>
  <si>
    <t>NUMERATORE D.10:
Numero prestazioni con classe di priorità D e P erogate a carico del S.S.R. in accesso diretto (senza prenotazione)</t>
  </si>
  <si>
    <t>VALORE INDICATORE D.12</t>
  </si>
  <si>
    <t>INDICATORE E.13
Numerosità dei punti di offerta per la medesima branca nel distretto di appartenenza o collocazione in zona disagiata</t>
  </si>
  <si>
    <t>VALORE INDICATORE E.13</t>
  </si>
  <si>
    <t>COD. BRANCA TETTI</t>
  </si>
  <si>
    <t>DESCRIZIONE BRANCA TETTI</t>
  </si>
  <si>
    <t>DENOMINATORE D.10:
Totale prestazioni erogate a carico del S.S.R. con classe di priorità D e P</t>
  </si>
  <si>
    <t>IT index (%)</t>
  </si>
  <si>
    <t>PUNTEGGIO INDICATORE A.1</t>
  </si>
  <si>
    <t>INDICATORE A.1
Tecnologia</t>
  </si>
  <si>
    <t>VALORE INDICATORE B.3:
SI / NO</t>
  </si>
  <si>
    <t>INDICATORE C.8
Numero di prestazioni di laboratorio erogate nell'anno con onere a carico del S.S.R. (solo per la branca della patologia clinica)</t>
  </si>
  <si>
    <t>PUNTEGGIO</t>
  </si>
  <si>
    <t>CENTRO LASER S.R.L.</t>
  </si>
  <si>
    <t>CARDIOLOGIA</t>
  </si>
  <si>
    <t>CENTRO DIAGNOSTICO CARDIOVASCOLARE</t>
  </si>
  <si>
    <t>008122</t>
  </si>
  <si>
    <t>CENTRO DIAGNOSTICO S. CIRO S.R.L.</t>
  </si>
  <si>
    <t>CENTRO CARDIOLOGICO VESUVIANO SRL</t>
  </si>
  <si>
    <t>CENTRO DI CARDIOLOGIA SRL</t>
  </si>
  <si>
    <t>Centro Ricerche per le Malattie Cardiovascolari
  “Dr Giuseppe Caso” di Di Costanzo Anna &amp; C. S.a.s</t>
  </si>
  <si>
    <t>CENTRO MEDICO ASCIONE</t>
  </si>
  <si>
    <t>Sì</t>
  </si>
  <si>
    <t>008621</t>
  </si>
  <si>
    <t>Casa di Cura Maria Rosaria S.p.A.</t>
  </si>
  <si>
    <t xml:space="preserve">IGEA CENTER DI RICCIARDI A. E GIOVANNI GRANATA SAS </t>
  </si>
  <si>
    <t xml:space="preserve">ALMA CENTER SERV MED </t>
  </si>
  <si>
    <t>Centro Cardiologico Rocca S.r.l.</t>
  </si>
  <si>
    <t>Centro di Cardiologia ed Angiologia di Nicola Morra S.r.l.</t>
  </si>
  <si>
    <t>CASA DI SALUTE "SANTA LUCIA"</t>
  </si>
  <si>
    <t>CARDIOMED S.P.A</t>
  </si>
  <si>
    <t>002</t>
  </si>
  <si>
    <t>008017</t>
  </si>
  <si>
    <t>008622</t>
  </si>
  <si>
    <t>008513</t>
  </si>
  <si>
    <t>008417</t>
  </si>
  <si>
    <t>008327</t>
  </si>
  <si>
    <t>008132</t>
  </si>
  <si>
    <t>008115</t>
  </si>
  <si>
    <t>008125</t>
  </si>
  <si>
    <t>CARDIOSERVICE S.A.S - PORTICI - 008125</t>
  </si>
  <si>
    <t>008432</t>
  </si>
  <si>
    <t>C.M.B. SAS DEL DOTT. ENRICO BOCCIA - 008432</t>
  </si>
  <si>
    <t>009016</t>
  </si>
  <si>
    <t>CENTRO DIAGNOSTICO CARDIOLOGICO - 009016</t>
  </si>
  <si>
    <t>731500</t>
  </si>
  <si>
    <t>HIPPOCRATES S.A.S. - 731500</t>
  </si>
  <si>
    <t>&gt;MEDIA</t>
  </si>
  <si>
    <t>Rilevazione dei dati consuntivi 2023 - CA</t>
  </si>
  <si>
    <t>Rilevazione dei dati consuntivi 2022 -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</si>
</sst>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%"/>
    <numFmt numFmtId="166" formatCode="_-* #,##0\ _€_-;\-* #,##0\ _€_-;_-* &quot;-&quot;??\ _€_-;_-@_-"/>
    <numFmt numFmtId="167" formatCode="_-* #,##0_-;\-* #,##0_-;_-* &quot;-&quot;??_-;_-@_-"/>
    <numFmt numFmtId="168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1" fillId="0" borderId="1" xfId="6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10" fontId="1" fillId="0" borderId="1" xfId="6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4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4" applyFont="1" applyBorder="1" applyAlignment="1">
      <alignment horizontal="left" vertical="top"/>
    </xf>
    <xf numFmtId="0" fontId="1" fillId="4" borderId="1" xfId="0" applyFont="1" applyFill="1" applyBorder="1" applyAlignment="1">
      <alignment vertical="center"/>
    </xf>
    <xf numFmtId="9" fontId="1" fillId="0" borderId="1" xfId="6" applyFont="1" applyBorder="1" applyAlignment="1">
      <alignment horizontal="center" vertical="top"/>
    </xf>
    <xf numFmtId="167" fontId="1" fillId="4" borderId="1" xfId="5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9" fontId="1" fillId="0" borderId="1" xfId="0" applyNumberFormat="1" applyFont="1" applyBorder="1" applyAlignment="1">
      <alignment horizontal="center" vertical="top"/>
    </xf>
    <xf numFmtId="0" fontId="1" fillId="0" borderId="1" xfId="4" quotePrefix="1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left" vertical="center"/>
    </xf>
    <xf numFmtId="167" fontId="1" fillId="4" borderId="1" xfId="5" applyNumberFormat="1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7" borderId="1" xfId="0" applyFont="1" applyFill="1" applyBorder="1" applyAlignment="1">
      <alignment vertical="center"/>
    </xf>
    <xf numFmtId="9" fontId="11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167" fontId="11" fillId="4" borderId="1" xfId="5" applyNumberFormat="1" applyFont="1" applyFill="1" applyBorder="1" applyAlignment="1">
      <alignment horizontal="left" vertical="top"/>
    </xf>
    <xf numFmtId="0" fontId="11" fillId="0" borderId="1" xfId="0" applyFont="1" applyBorder="1" applyAlignment="1">
      <alignment horizontal="center" vertical="top"/>
    </xf>
    <xf numFmtId="167" fontId="1" fillId="7" borderId="1" xfId="5" applyNumberFormat="1" applyFont="1" applyFill="1" applyBorder="1" applyAlignment="1">
      <alignment vertical="center"/>
    </xf>
    <xf numFmtId="167" fontId="1" fillId="7" borderId="1" xfId="5" applyNumberFormat="1" applyFont="1" applyFill="1" applyBorder="1" applyAlignment="1">
      <alignment horizontal="left" vertical="top"/>
    </xf>
    <xf numFmtId="9" fontId="1" fillId="0" borderId="1" xfId="6" applyFont="1" applyFill="1" applyBorder="1" applyAlignment="1">
      <alignment horizontal="center" vertical="center"/>
    </xf>
    <xf numFmtId="168" fontId="1" fillId="0" borderId="1" xfId="5" applyNumberFormat="1" applyFont="1" applyBorder="1" applyAlignment="1">
      <alignment vertical="center"/>
    </xf>
    <xf numFmtId="168" fontId="1" fillId="0" borderId="1" xfId="5" applyNumberFormat="1" applyFont="1" applyBorder="1" applyAlignment="1">
      <alignment horizontal="left" vertical="top"/>
    </xf>
    <xf numFmtId="168" fontId="11" fillId="0" borderId="1" xfId="5" applyNumberFormat="1" applyFont="1" applyBorder="1" applyAlignment="1">
      <alignment horizontal="left" vertical="top"/>
    </xf>
    <xf numFmtId="165" fontId="1" fillId="0" borderId="1" xfId="6" applyNumberFormat="1" applyFont="1" applyBorder="1" applyAlignment="1">
      <alignment horizontal="center" vertical="top"/>
    </xf>
    <xf numFmtId="44" fontId="1" fillId="7" borderId="1" xfId="7" applyFont="1" applyFill="1" applyBorder="1" applyAlignment="1">
      <alignment vertical="center"/>
    </xf>
    <xf numFmtId="44" fontId="1" fillId="7" borderId="1" xfId="7" applyFont="1" applyFill="1" applyBorder="1" applyAlignment="1">
      <alignment horizontal="left" vertical="top"/>
    </xf>
    <xf numFmtId="44" fontId="12" fillId="7" borderId="1" xfId="7" applyFont="1" applyFill="1" applyBorder="1" applyAlignment="1">
      <alignment horizontal="left" vertical="top"/>
    </xf>
    <xf numFmtId="165" fontId="1" fillId="7" borderId="1" xfId="6" applyNumberFormat="1" applyFont="1" applyFill="1" applyBorder="1" applyAlignment="1">
      <alignment vertical="center"/>
    </xf>
    <xf numFmtId="10" fontId="1" fillId="7" borderId="1" xfId="6" applyNumberFormat="1" applyFont="1" applyFill="1" applyBorder="1" applyAlignment="1">
      <alignment horizontal="center" vertical="center"/>
    </xf>
    <xf numFmtId="10" fontId="1" fillId="7" borderId="1" xfId="6" applyNumberFormat="1" applyFont="1" applyFill="1" applyBorder="1" applyAlignment="1">
      <alignment horizontal="center" vertical="top"/>
    </xf>
    <xf numFmtId="168" fontId="1" fillId="4" borderId="1" xfId="5" applyNumberFormat="1" applyFont="1" applyFill="1" applyBorder="1" applyAlignment="1">
      <alignment vertical="center"/>
    </xf>
    <xf numFmtId="168" fontId="1" fillId="4" borderId="1" xfId="5" applyNumberFormat="1" applyFont="1" applyFill="1" applyBorder="1" applyAlignment="1">
      <alignment horizontal="left" vertical="top"/>
    </xf>
    <xf numFmtId="166" fontId="1" fillId="7" borderId="1" xfId="5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horizontal="left" vertical="top"/>
    </xf>
    <xf numFmtId="9" fontId="1" fillId="0" borderId="5" xfId="6" applyFont="1" applyFill="1" applyBorder="1" applyAlignment="1">
      <alignment horizontal="center" vertical="center"/>
    </xf>
    <xf numFmtId="9" fontId="11" fillId="0" borderId="1" xfId="6" applyFont="1" applyFill="1" applyBorder="1" applyAlignment="1">
      <alignment horizontal="center" vertical="center"/>
    </xf>
    <xf numFmtId="10" fontId="1" fillId="0" borderId="1" xfId="6" applyNumberFormat="1" applyFont="1" applyFill="1" applyBorder="1" applyAlignment="1">
      <alignment vertical="center"/>
    </xf>
    <xf numFmtId="165" fontId="1" fillId="0" borderId="1" xfId="6" applyNumberFormat="1" applyFont="1" applyFill="1" applyBorder="1" applyAlignment="1">
      <alignment horizontal="center" vertical="center"/>
    </xf>
    <xf numFmtId="165" fontId="1" fillId="0" borderId="1" xfId="6" applyNumberFormat="1" applyFont="1" applyFill="1" applyBorder="1" applyAlignment="1">
      <alignment horizontal="center" vertical="top"/>
    </xf>
    <xf numFmtId="165" fontId="12" fillId="0" borderId="1" xfId="6" applyNumberFormat="1" applyFont="1" applyFill="1" applyBorder="1" applyAlignment="1">
      <alignment horizontal="center" vertical="top"/>
    </xf>
    <xf numFmtId="9" fontId="1" fillId="0" borderId="1" xfId="6" applyFont="1" applyFill="1" applyBorder="1" applyAlignment="1">
      <alignment horizontal="center" vertical="top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left" vertical="top"/>
    </xf>
    <xf numFmtId="164" fontId="1" fillId="8" borderId="1" xfId="5" applyFont="1" applyFill="1" applyBorder="1" applyAlignment="1">
      <alignment horizontal="left" vertical="top"/>
    </xf>
    <xf numFmtId="167" fontId="1" fillId="4" borderId="5" xfId="5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167" fontId="1" fillId="0" borderId="1" xfId="0" applyNumberFormat="1" applyFont="1" applyBorder="1" applyAlignment="1">
      <alignment vertical="center"/>
    </xf>
    <xf numFmtId="167" fontId="1" fillId="0" borderId="1" xfId="5" applyNumberFormat="1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8" fontId="1" fillId="3" borderId="1" xfId="5" applyNumberFormat="1" applyFont="1" applyFill="1" applyBorder="1" applyAlignment="1">
      <alignment horizontal="left" vertical="top"/>
    </xf>
    <xf numFmtId="9" fontId="1" fillId="3" borderId="1" xfId="6" applyFont="1" applyFill="1" applyBorder="1" applyAlignment="1">
      <alignment horizontal="center" vertical="top"/>
    </xf>
    <xf numFmtId="167" fontId="1" fillId="3" borderId="1" xfId="5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vertical="center"/>
    </xf>
    <xf numFmtId="0" fontId="1" fillId="3" borderId="1" xfId="0" quotePrefix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top"/>
    </xf>
    <xf numFmtId="9" fontId="1" fillId="3" borderId="1" xfId="6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64" fontId="1" fillId="4" borderId="5" xfId="5" applyFont="1" applyFill="1" applyBorder="1" applyAlignment="1">
      <alignment vertical="center"/>
    </xf>
    <xf numFmtId="164" fontId="1" fillId="4" borderId="1" xfId="5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9" fontId="1" fillId="6" borderId="1" xfId="6" applyFont="1" applyFill="1" applyBorder="1" applyAlignment="1">
      <alignment horizontal="center" vertical="center"/>
    </xf>
    <xf numFmtId="164" fontId="1" fillId="0" borderId="0" xfId="5" applyFont="1" applyFill="1" applyAlignment="1">
      <alignment horizontal="left" vertical="top"/>
    </xf>
    <xf numFmtId="168" fontId="1" fillId="3" borderId="1" xfId="5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9" fontId="1" fillId="0" borderId="5" xfId="0" applyNumberFormat="1" applyFont="1" applyBorder="1" applyAlignment="1">
      <alignment vertical="center"/>
    </xf>
    <xf numFmtId="9" fontId="11" fillId="0" borderId="5" xfId="0" applyNumberFormat="1" applyFont="1" applyBorder="1" applyAlignment="1">
      <alignment horizontal="center" vertical="top"/>
    </xf>
    <xf numFmtId="167" fontId="11" fillId="4" borderId="5" xfId="5" applyNumberFormat="1" applyFont="1" applyFill="1" applyBorder="1" applyAlignment="1">
      <alignment horizontal="left" vertical="top"/>
    </xf>
    <xf numFmtId="0" fontId="11" fillId="0" borderId="5" xfId="0" applyFont="1" applyBorder="1" applyAlignment="1">
      <alignment horizontal="center" vertical="top"/>
    </xf>
    <xf numFmtId="9" fontId="11" fillId="0" borderId="5" xfId="6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8">
    <cellStyle name="Migliaia" xfId="5" builtinId="3"/>
    <cellStyle name="Normale" xfId="0" builtinId="0"/>
    <cellStyle name="Normale 2" xfId="1"/>
    <cellStyle name="Normale 3" xfId="4"/>
    <cellStyle name="Percentuale" xfId="6" builtinId="5"/>
    <cellStyle name="Percentuale 2" xfId="3"/>
    <cellStyle name="Valuta" xfId="7" builtinId="4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V20"/>
  <sheetViews>
    <sheetView showGridLines="0" view="pageBreakPreview" zoomScale="60" zoomScaleNormal="100" workbookViewId="0">
      <pane xSplit="5" ySplit="2" topLeftCell="AG3" activePane="bottomRight" state="frozen"/>
      <selection pane="topRight" activeCell="F1" sqref="F1"/>
      <selection pane="bottomLeft" activeCell="A3" sqref="A3"/>
      <selection pane="bottomRight" sqref="A1:AV22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21.28515625" style="1" customWidth="1"/>
    <col min="4" max="4" width="9.5703125" style="1" customWidth="1"/>
    <col min="5" max="5" width="21.5703125" style="1" customWidth="1"/>
    <col min="6" max="6" width="1.140625" style="1" customWidth="1"/>
    <col min="7" max="8" width="10.7109375" style="1" customWidth="1"/>
    <col min="9" max="9" width="1.140625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1.140625" style="1" customWidth="1"/>
    <col min="26" max="26" width="11.42578125" style="1" bestFit="1" customWidth="1"/>
    <col min="27" max="27" width="12.42578125" style="1" bestFit="1" customWidth="1"/>
    <col min="28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9.28515625" style="1" customWidth="1"/>
    <col min="49" max="16384" width="8.85546875" style="1"/>
  </cols>
  <sheetData>
    <row r="1" spans="1:48" s="3" customFormat="1" ht="118.9" customHeight="1" x14ac:dyDescent="0.25">
      <c r="A1" s="96" t="s">
        <v>85</v>
      </c>
      <c r="B1" s="97"/>
      <c r="C1" s="97"/>
      <c r="D1" s="97"/>
      <c r="E1" s="98"/>
      <c r="G1" s="95" t="s">
        <v>45</v>
      </c>
      <c r="H1" s="95"/>
      <c r="J1" s="100" t="s">
        <v>6</v>
      </c>
      <c r="K1" s="100"/>
      <c r="M1" s="95" t="s">
        <v>7</v>
      </c>
      <c r="N1" s="95"/>
      <c r="O1" s="95"/>
      <c r="P1" s="95"/>
      <c r="R1" s="95" t="s">
        <v>10</v>
      </c>
      <c r="S1" s="95"/>
      <c r="T1" s="95"/>
      <c r="U1" s="95"/>
      <c r="W1" s="100" t="s">
        <v>11</v>
      </c>
      <c r="X1" s="100"/>
      <c r="Z1" s="100" t="s">
        <v>13</v>
      </c>
      <c r="AA1" s="100"/>
      <c r="AB1" s="100"/>
      <c r="AC1" s="100"/>
      <c r="AE1" s="99" t="s">
        <v>47</v>
      </c>
      <c r="AF1" s="99"/>
      <c r="AH1" s="99" t="s">
        <v>16</v>
      </c>
      <c r="AI1" s="99"/>
      <c r="AK1" s="100" t="s">
        <v>18</v>
      </c>
      <c r="AL1" s="100"/>
      <c r="AM1" s="100"/>
      <c r="AN1" s="100"/>
      <c r="AP1" s="100" t="s">
        <v>20</v>
      </c>
      <c r="AQ1" s="100"/>
      <c r="AS1" s="99" t="s">
        <v>38</v>
      </c>
      <c r="AT1" s="99"/>
    </row>
    <row r="2" spans="1:48" s="2" customFormat="1" ht="120" x14ac:dyDescent="0.2">
      <c r="A2" s="8" t="s">
        <v>2</v>
      </c>
      <c r="B2" s="8" t="s">
        <v>1</v>
      </c>
      <c r="C2" s="8" t="s">
        <v>0</v>
      </c>
      <c r="D2" s="8" t="s">
        <v>40</v>
      </c>
      <c r="E2" s="8" t="s">
        <v>41</v>
      </c>
      <c r="G2" s="6" t="s">
        <v>43</v>
      </c>
      <c r="H2" s="5" t="s">
        <v>44</v>
      </c>
      <c r="J2" s="5" t="s">
        <v>46</v>
      </c>
      <c r="K2" s="5" t="s">
        <v>5</v>
      </c>
      <c r="M2" s="5" t="s">
        <v>23</v>
      </c>
      <c r="N2" s="5" t="s">
        <v>24</v>
      </c>
      <c r="O2" s="5" t="s">
        <v>25</v>
      </c>
      <c r="P2" s="5" t="s">
        <v>8</v>
      </c>
      <c r="R2" s="5" t="s">
        <v>26</v>
      </c>
      <c r="S2" s="5" t="s">
        <v>27</v>
      </c>
      <c r="T2" s="5" t="s">
        <v>28</v>
      </c>
      <c r="U2" s="5" t="s">
        <v>9</v>
      </c>
      <c r="W2" s="5" t="s">
        <v>29</v>
      </c>
      <c r="X2" s="5" t="s">
        <v>12</v>
      </c>
      <c r="Z2" s="5" t="s">
        <v>30</v>
      </c>
      <c r="AA2" s="7" t="s">
        <v>31</v>
      </c>
      <c r="AB2" s="5" t="s">
        <v>32</v>
      </c>
      <c r="AC2" s="5" t="s">
        <v>14</v>
      </c>
      <c r="AE2" s="5" t="s">
        <v>33</v>
      </c>
      <c r="AF2" s="5" t="s">
        <v>15</v>
      </c>
      <c r="AH2" s="5" t="s">
        <v>34</v>
      </c>
      <c r="AI2" s="5" t="s">
        <v>17</v>
      </c>
      <c r="AK2" s="7" t="s">
        <v>36</v>
      </c>
      <c r="AL2" s="5" t="s">
        <v>42</v>
      </c>
      <c r="AM2" s="5" t="s">
        <v>35</v>
      </c>
      <c r="AN2" s="5" t="s">
        <v>19</v>
      </c>
      <c r="AP2" s="5" t="s">
        <v>37</v>
      </c>
      <c r="AQ2" s="5" t="s">
        <v>21</v>
      </c>
      <c r="AS2" s="5" t="s">
        <v>39</v>
      </c>
      <c r="AT2" s="5" t="s">
        <v>22</v>
      </c>
      <c r="AV2" s="69" t="s">
        <v>48</v>
      </c>
    </row>
    <row r="3" spans="1:48" x14ac:dyDescent="0.25">
      <c r="A3" s="15">
        <v>206</v>
      </c>
      <c r="B3" s="16" t="s">
        <v>68</v>
      </c>
      <c r="C3" s="15" t="s">
        <v>49</v>
      </c>
      <c r="D3" s="27" t="s">
        <v>67</v>
      </c>
      <c r="E3" s="15" t="s">
        <v>50</v>
      </c>
      <c r="G3" s="10">
        <v>100</v>
      </c>
      <c r="H3" s="21">
        <v>3</v>
      </c>
      <c r="J3" s="10" t="s">
        <v>3</v>
      </c>
      <c r="K3" s="21">
        <v>3</v>
      </c>
      <c r="M3" s="4">
        <v>10</v>
      </c>
      <c r="N3" s="4">
        <v>10</v>
      </c>
      <c r="O3" s="13">
        <f t="shared" ref="O3:O15" si="0">M3/N3</f>
        <v>1</v>
      </c>
      <c r="P3" s="21">
        <v>2</v>
      </c>
      <c r="R3" s="4">
        <v>6</v>
      </c>
      <c r="S3" s="4">
        <v>10</v>
      </c>
      <c r="T3" s="13">
        <f t="shared" ref="T3:T17" si="1">R3/S3</f>
        <v>0.6</v>
      </c>
      <c r="U3" s="21">
        <v>2</v>
      </c>
      <c r="W3" s="4" t="s">
        <v>3</v>
      </c>
      <c r="X3" s="21">
        <v>1</v>
      </c>
      <c r="Z3" s="48">
        <v>16572.208976975875</v>
      </c>
      <c r="AA3" s="48">
        <v>492321.41502300062</v>
      </c>
      <c r="AB3" s="9">
        <f t="shared" ref="AB3:AB20" si="2">Z3/AA3</f>
        <v>3.366136119876411E-2</v>
      </c>
      <c r="AC3" s="21">
        <v>1</v>
      </c>
      <c r="AE3" s="65"/>
      <c r="AF3" s="65"/>
      <c r="AH3" s="30">
        <v>260</v>
      </c>
      <c r="AI3" s="21">
        <v>3</v>
      </c>
      <c r="AK3" s="30">
        <v>3674</v>
      </c>
      <c r="AL3" s="41">
        <v>14647</v>
      </c>
      <c r="AM3" s="43">
        <f t="shared" ref="AM3:AM20" si="3">AK3/AL3</f>
        <v>0.25083634874035637</v>
      </c>
      <c r="AN3" s="21">
        <v>1</v>
      </c>
      <c r="AP3" s="51">
        <v>4.1678706807234622E-2</v>
      </c>
      <c r="AQ3" s="21">
        <v>0</v>
      </c>
      <c r="AS3" s="30"/>
      <c r="AT3" s="21">
        <v>0</v>
      </c>
      <c r="AV3" s="70">
        <f t="shared" ref="AV3:AV20" si="4">H3+K3+P3+U3+X3+AC3+AI3+AN3+AQ3+AT3</f>
        <v>16</v>
      </c>
    </row>
    <row r="4" spans="1:48" x14ac:dyDescent="0.25">
      <c r="A4" s="15">
        <v>206</v>
      </c>
      <c r="B4" s="16" t="s">
        <v>73</v>
      </c>
      <c r="C4" s="15" t="s">
        <v>54</v>
      </c>
      <c r="D4" s="27" t="s">
        <v>67</v>
      </c>
      <c r="E4" s="15" t="s">
        <v>50</v>
      </c>
      <c r="G4" s="13">
        <v>1</v>
      </c>
      <c r="H4" s="21">
        <v>3</v>
      </c>
      <c r="J4" s="10" t="s">
        <v>3</v>
      </c>
      <c r="K4" s="21">
        <v>3</v>
      </c>
      <c r="M4" s="4">
        <v>4</v>
      </c>
      <c r="N4" s="4">
        <v>4</v>
      </c>
      <c r="O4" s="13">
        <f t="shared" si="0"/>
        <v>1</v>
      </c>
      <c r="P4" s="21">
        <v>2</v>
      </c>
      <c r="R4" s="4">
        <v>1</v>
      </c>
      <c r="S4" s="4">
        <v>4</v>
      </c>
      <c r="T4" s="13">
        <f t="shared" si="1"/>
        <v>0.25</v>
      </c>
      <c r="U4" s="21">
        <v>1</v>
      </c>
      <c r="W4" s="4" t="s">
        <v>4</v>
      </c>
      <c r="X4" s="21">
        <v>0</v>
      </c>
      <c r="Z4" s="48">
        <v>5687.2326832356921</v>
      </c>
      <c r="AA4" s="48">
        <v>210220.6483167604</v>
      </c>
      <c r="AB4" s="60">
        <f t="shared" si="2"/>
        <v>2.7053634972460803E-2</v>
      </c>
      <c r="AC4" s="21">
        <v>1</v>
      </c>
      <c r="AE4" s="65"/>
      <c r="AF4" s="65"/>
      <c r="AH4" s="30">
        <v>226</v>
      </c>
      <c r="AI4" s="21">
        <v>3</v>
      </c>
      <c r="AK4" s="30">
        <v>6703</v>
      </c>
      <c r="AL4" s="41">
        <v>6703</v>
      </c>
      <c r="AM4" s="43">
        <f t="shared" si="3"/>
        <v>1</v>
      </c>
      <c r="AN4" s="21">
        <v>0</v>
      </c>
      <c r="AP4" s="51">
        <v>-5.8427032110705768E-2</v>
      </c>
      <c r="AQ4" s="21">
        <v>2</v>
      </c>
      <c r="AS4" s="30" t="s">
        <v>83</v>
      </c>
      <c r="AT4" s="21">
        <v>-1</v>
      </c>
      <c r="AV4" s="70">
        <f t="shared" si="4"/>
        <v>14</v>
      </c>
    </row>
    <row r="5" spans="1:48" ht="12.75" customHeight="1" x14ac:dyDescent="0.25">
      <c r="A5" s="15">
        <v>206</v>
      </c>
      <c r="B5" s="16" t="s">
        <v>71</v>
      </c>
      <c r="C5" s="15" t="s">
        <v>56</v>
      </c>
      <c r="D5" s="27" t="s">
        <v>67</v>
      </c>
      <c r="E5" s="15" t="s">
        <v>50</v>
      </c>
      <c r="G5" s="11">
        <v>1</v>
      </c>
      <c r="H5" s="21">
        <v>3</v>
      </c>
      <c r="J5" s="10" t="s">
        <v>3</v>
      </c>
      <c r="K5" s="21">
        <v>3</v>
      </c>
      <c r="M5" s="4">
        <v>3.15</v>
      </c>
      <c r="N5" s="4">
        <v>4.59</v>
      </c>
      <c r="O5" s="11">
        <f t="shared" si="0"/>
        <v>0.68627450980392157</v>
      </c>
      <c r="P5" s="21">
        <v>0</v>
      </c>
      <c r="R5" s="4">
        <v>1.05</v>
      </c>
      <c r="S5" s="4">
        <v>3.15</v>
      </c>
      <c r="T5" s="11">
        <f t="shared" si="1"/>
        <v>0.33333333333333337</v>
      </c>
      <c r="U5" s="21">
        <v>1</v>
      </c>
      <c r="W5" s="4" t="s">
        <v>4</v>
      </c>
      <c r="X5" s="21">
        <v>0</v>
      </c>
      <c r="Z5" s="48">
        <v>52170.786061485123</v>
      </c>
      <c r="AA5" s="48">
        <v>373694.45793850318</v>
      </c>
      <c r="AB5" s="14">
        <f t="shared" si="2"/>
        <v>0.13960813427441993</v>
      </c>
      <c r="AC5" s="21">
        <v>3</v>
      </c>
      <c r="AE5" s="65"/>
      <c r="AF5" s="65"/>
      <c r="AH5" s="30">
        <v>233</v>
      </c>
      <c r="AI5" s="21">
        <v>3</v>
      </c>
      <c r="AK5" s="30">
        <v>12285</v>
      </c>
      <c r="AL5" s="41">
        <v>12285</v>
      </c>
      <c r="AM5" s="43">
        <f t="shared" si="3"/>
        <v>1</v>
      </c>
      <c r="AN5" s="21">
        <v>0</v>
      </c>
      <c r="AP5" s="51">
        <v>5.8253078444676643E-3</v>
      </c>
      <c r="AQ5" s="21">
        <v>0</v>
      </c>
      <c r="AS5" s="57"/>
      <c r="AT5" s="21">
        <v>0</v>
      </c>
      <c r="AV5" s="70">
        <f t="shared" si="4"/>
        <v>13</v>
      </c>
    </row>
    <row r="6" spans="1:48" x14ac:dyDescent="0.2">
      <c r="A6" s="15">
        <v>206</v>
      </c>
      <c r="B6" s="15" t="s">
        <v>52</v>
      </c>
      <c r="C6" s="15" t="s">
        <v>53</v>
      </c>
      <c r="D6" s="27" t="s">
        <v>67</v>
      </c>
      <c r="E6" s="15" t="s">
        <v>50</v>
      </c>
      <c r="G6" s="11">
        <v>0.75</v>
      </c>
      <c r="H6" s="21">
        <v>3</v>
      </c>
      <c r="J6" s="12" t="s">
        <v>3</v>
      </c>
      <c r="K6" s="21">
        <v>3</v>
      </c>
      <c r="M6" s="4">
        <v>3</v>
      </c>
      <c r="N6" s="4">
        <v>15</v>
      </c>
      <c r="O6" s="11">
        <f t="shared" si="0"/>
        <v>0.2</v>
      </c>
      <c r="P6" s="21">
        <v>0</v>
      </c>
      <c r="R6" s="4">
        <v>3</v>
      </c>
      <c r="S6" s="4">
        <v>3</v>
      </c>
      <c r="T6" s="11">
        <f t="shared" si="1"/>
        <v>1</v>
      </c>
      <c r="U6" s="21">
        <v>2</v>
      </c>
      <c r="W6" s="4" t="s">
        <v>3</v>
      </c>
      <c r="X6" s="21">
        <v>1</v>
      </c>
      <c r="Z6" s="48">
        <v>0</v>
      </c>
      <c r="AA6" s="48">
        <v>628658.59307959303</v>
      </c>
      <c r="AB6" s="60">
        <f t="shared" si="2"/>
        <v>0</v>
      </c>
      <c r="AC6" s="21">
        <v>-1</v>
      </c>
      <c r="AE6" s="65"/>
      <c r="AF6" s="65"/>
      <c r="AH6" s="30">
        <v>282</v>
      </c>
      <c r="AI6" s="21">
        <v>3</v>
      </c>
      <c r="AK6" s="30">
        <v>4238</v>
      </c>
      <c r="AL6" s="41">
        <v>17878</v>
      </c>
      <c r="AM6" s="43">
        <f t="shared" si="3"/>
        <v>0.23705112428683298</v>
      </c>
      <c r="AN6" s="21">
        <v>1</v>
      </c>
      <c r="AP6" s="51">
        <v>-4.5111071925872048E-2</v>
      </c>
      <c r="AQ6" s="21">
        <v>1</v>
      </c>
      <c r="AS6" s="30" t="s">
        <v>83</v>
      </c>
      <c r="AT6" s="21">
        <v>-1</v>
      </c>
      <c r="AV6" s="70">
        <f t="shared" si="4"/>
        <v>12</v>
      </c>
    </row>
    <row r="7" spans="1:48" x14ac:dyDescent="0.25">
      <c r="A7" s="15">
        <v>206</v>
      </c>
      <c r="B7" s="4" t="s">
        <v>77</v>
      </c>
      <c r="C7" s="4" t="s">
        <v>78</v>
      </c>
      <c r="D7" s="27" t="s">
        <v>67</v>
      </c>
      <c r="E7" s="15" t="s">
        <v>50</v>
      </c>
      <c r="G7" s="13">
        <v>1</v>
      </c>
      <c r="H7" s="21">
        <v>3</v>
      </c>
      <c r="J7" s="10" t="s">
        <v>3</v>
      </c>
      <c r="K7" s="72">
        <v>3</v>
      </c>
      <c r="M7" s="4">
        <v>4</v>
      </c>
      <c r="N7" s="4">
        <v>5</v>
      </c>
      <c r="O7" s="43">
        <f t="shared" si="0"/>
        <v>0.8</v>
      </c>
      <c r="P7" s="4">
        <v>2</v>
      </c>
      <c r="R7" s="4">
        <v>2</v>
      </c>
      <c r="S7" s="4">
        <v>5</v>
      </c>
      <c r="T7" s="43">
        <f t="shared" si="1"/>
        <v>0.4</v>
      </c>
      <c r="U7" s="21">
        <v>1</v>
      </c>
      <c r="W7" s="4" t="s">
        <v>4</v>
      </c>
      <c r="X7" s="21">
        <v>0</v>
      </c>
      <c r="Z7" s="48">
        <v>0</v>
      </c>
      <c r="AA7" s="48">
        <v>378951.73173427314</v>
      </c>
      <c r="AB7" s="60">
        <f t="shared" si="2"/>
        <v>0</v>
      </c>
      <c r="AC7" s="21">
        <v>-1</v>
      </c>
      <c r="AE7" s="65"/>
      <c r="AF7" s="65"/>
      <c r="AH7" s="30">
        <v>213</v>
      </c>
      <c r="AI7" s="21">
        <v>3</v>
      </c>
      <c r="AK7" s="30">
        <v>10712</v>
      </c>
      <c r="AL7" s="41">
        <v>10712</v>
      </c>
      <c r="AM7" s="43">
        <f t="shared" si="3"/>
        <v>1</v>
      </c>
      <c r="AN7" s="21">
        <v>0</v>
      </c>
      <c r="AO7" s="29"/>
      <c r="AP7" s="51">
        <v>-1.5300253372465433E-2</v>
      </c>
      <c r="AQ7" s="21">
        <v>1</v>
      </c>
      <c r="AR7" s="29"/>
      <c r="AS7" s="30"/>
      <c r="AT7" s="21">
        <v>0</v>
      </c>
      <c r="AV7" s="70">
        <f t="shared" si="4"/>
        <v>12</v>
      </c>
    </row>
    <row r="8" spans="1:48" x14ac:dyDescent="0.25">
      <c r="A8" s="15">
        <v>206</v>
      </c>
      <c r="B8" s="16" t="s">
        <v>59</v>
      </c>
      <c r="C8" s="15" t="s">
        <v>60</v>
      </c>
      <c r="D8" s="27" t="s">
        <v>67</v>
      </c>
      <c r="E8" s="15" t="s">
        <v>50</v>
      </c>
      <c r="G8" s="11">
        <v>1</v>
      </c>
      <c r="H8" s="21">
        <v>3</v>
      </c>
      <c r="J8" s="10" t="s">
        <v>3</v>
      </c>
      <c r="K8" s="21">
        <v>3</v>
      </c>
      <c r="M8" s="4">
        <v>3</v>
      </c>
      <c r="N8" s="4">
        <v>6</v>
      </c>
      <c r="O8" s="11">
        <f t="shared" si="0"/>
        <v>0.5</v>
      </c>
      <c r="P8" s="21">
        <v>0</v>
      </c>
      <c r="R8" s="4">
        <v>2</v>
      </c>
      <c r="S8" s="4">
        <v>3</v>
      </c>
      <c r="T8" s="11">
        <f t="shared" si="1"/>
        <v>0.66666666666666663</v>
      </c>
      <c r="U8" s="21">
        <v>2</v>
      </c>
      <c r="W8" s="4" t="s">
        <v>4</v>
      </c>
      <c r="X8" s="21">
        <v>0</v>
      </c>
      <c r="Z8" s="48">
        <v>0</v>
      </c>
      <c r="AA8" s="48">
        <v>386719.18664554745</v>
      </c>
      <c r="AB8" s="14">
        <f t="shared" si="2"/>
        <v>0</v>
      </c>
      <c r="AC8" s="21">
        <v>-1</v>
      </c>
      <c r="AE8" s="65"/>
      <c r="AF8" s="65"/>
      <c r="AH8" s="30">
        <v>276</v>
      </c>
      <c r="AI8" s="21">
        <v>3</v>
      </c>
      <c r="AK8" s="30">
        <v>3865</v>
      </c>
      <c r="AL8" s="41">
        <v>9648</v>
      </c>
      <c r="AM8" s="43">
        <f t="shared" si="3"/>
        <v>0.40060116086235487</v>
      </c>
      <c r="AN8" s="21">
        <v>0</v>
      </c>
      <c r="AP8" s="51">
        <v>-6.2650695627176622E-3</v>
      </c>
      <c r="AQ8" s="21">
        <v>1</v>
      </c>
      <c r="AS8" s="57"/>
      <c r="AT8" s="21">
        <v>0</v>
      </c>
      <c r="AV8" s="70">
        <f t="shared" si="4"/>
        <v>11</v>
      </c>
    </row>
    <row r="9" spans="1:48" x14ac:dyDescent="0.25">
      <c r="A9" s="15">
        <v>206</v>
      </c>
      <c r="B9" s="26" t="s">
        <v>69</v>
      </c>
      <c r="C9" s="17" t="s">
        <v>61</v>
      </c>
      <c r="D9" s="27" t="s">
        <v>67</v>
      </c>
      <c r="E9" s="15" t="s">
        <v>50</v>
      </c>
      <c r="G9" s="13">
        <v>1</v>
      </c>
      <c r="H9" s="21">
        <v>3</v>
      </c>
      <c r="J9" s="10" t="s">
        <v>3</v>
      </c>
      <c r="K9" s="21">
        <v>3</v>
      </c>
      <c r="M9" s="4">
        <v>3.1</v>
      </c>
      <c r="N9" s="4">
        <v>4.67</v>
      </c>
      <c r="O9" s="11">
        <f t="shared" si="0"/>
        <v>0.6638115631691649</v>
      </c>
      <c r="P9" s="21">
        <v>0</v>
      </c>
      <c r="R9" s="4">
        <v>1.65</v>
      </c>
      <c r="S9" s="4">
        <v>3.1</v>
      </c>
      <c r="T9" s="11">
        <f t="shared" si="1"/>
        <v>0.532258064516129</v>
      </c>
      <c r="U9" s="21">
        <v>2</v>
      </c>
      <c r="W9" s="4" t="s">
        <v>4</v>
      </c>
      <c r="X9" s="21">
        <v>0</v>
      </c>
      <c r="Z9" s="48">
        <v>2525.8944630353362</v>
      </c>
      <c r="AA9" s="48">
        <v>310020.52253694896</v>
      </c>
      <c r="AB9" s="14">
        <f t="shared" si="2"/>
        <v>8.1475072758587924E-3</v>
      </c>
      <c r="AC9" s="21">
        <v>0</v>
      </c>
      <c r="AE9" s="65"/>
      <c r="AF9" s="65"/>
      <c r="AH9" s="30">
        <v>251</v>
      </c>
      <c r="AI9" s="21">
        <v>3</v>
      </c>
      <c r="AK9" s="30">
        <v>8525</v>
      </c>
      <c r="AL9" s="41">
        <v>8525</v>
      </c>
      <c r="AM9" s="43">
        <f t="shared" si="3"/>
        <v>1</v>
      </c>
      <c r="AN9" s="21">
        <v>0</v>
      </c>
      <c r="AP9" s="51">
        <v>3.5929567371852933E-3</v>
      </c>
      <c r="AQ9" s="21">
        <v>0</v>
      </c>
      <c r="AS9" s="57"/>
      <c r="AT9" s="21">
        <v>0</v>
      </c>
      <c r="AV9" s="70">
        <f t="shared" si="4"/>
        <v>11</v>
      </c>
    </row>
    <row r="10" spans="1:48" ht="12.75" customHeight="1" x14ac:dyDescent="0.25">
      <c r="A10" s="15">
        <v>206</v>
      </c>
      <c r="B10" s="15">
        <v>700300</v>
      </c>
      <c r="C10" s="15" t="s">
        <v>62</v>
      </c>
      <c r="D10" s="27" t="s">
        <v>67</v>
      </c>
      <c r="E10" s="15" t="s">
        <v>50</v>
      </c>
      <c r="G10" s="43">
        <v>1</v>
      </c>
      <c r="H10" s="21">
        <v>3</v>
      </c>
      <c r="J10" s="10" t="s">
        <v>3</v>
      </c>
      <c r="K10" s="21">
        <v>3</v>
      </c>
      <c r="M10" s="4">
        <v>8</v>
      </c>
      <c r="N10" s="4">
        <v>13</v>
      </c>
      <c r="O10" s="43">
        <f t="shared" si="0"/>
        <v>0.61538461538461542</v>
      </c>
      <c r="P10" s="21">
        <v>0</v>
      </c>
      <c r="R10" s="4">
        <v>2</v>
      </c>
      <c r="S10" s="4">
        <v>8</v>
      </c>
      <c r="T10" s="43">
        <f t="shared" si="1"/>
        <v>0.25</v>
      </c>
      <c r="U10" s="21">
        <v>1</v>
      </c>
      <c r="W10" s="4" t="s">
        <v>4</v>
      </c>
      <c r="X10" s="21">
        <v>0</v>
      </c>
      <c r="Z10" s="48">
        <v>0</v>
      </c>
      <c r="AA10" s="48">
        <v>635112.26783784293</v>
      </c>
      <c r="AB10" s="60">
        <f t="shared" si="2"/>
        <v>0</v>
      </c>
      <c r="AC10" s="21">
        <v>-1</v>
      </c>
      <c r="AE10" s="65"/>
      <c r="AF10" s="65"/>
      <c r="AH10" s="30">
        <v>252</v>
      </c>
      <c r="AI10" s="21">
        <v>3</v>
      </c>
      <c r="AK10" s="30">
        <v>2299</v>
      </c>
      <c r="AL10" s="41">
        <v>17851</v>
      </c>
      <c r="AM10" s="43">
        <f t="shared" si="3"/>
        <v>0.12878830317629264</v>
      </c>
      <c r="AN10" s="21">
        <v>2</v>
      </c>
      <c r="AP10" s="51">
        <v>6.1070831017061344E-2</v>
      </c>
      <c r="AQ10" s="21">
        <v>0</v>
      </c>
      <c r="AS10" s="57"/>
      <c r="AT10" s="21">
        <v>0</v>
      </c>
      <c r="AV10" s="70">
        <f t="shared" si="4"/>
        <v>11</v>
      </c>
    </row>
    <row r="11" spans="1:48" x14ac:dyDescent="0.25">
      <c r="A11" s="81">
        <v>206</v>
      </c>
      <c r="B11" s="78" t="s">
        <v>70</v>
      </c>
      <c r="C11" s="81" t="s">
        <v>57</v>
      </c>
      <c r="D11" s="27" t="s">
        <v>67</v>
      </c>
      <c r="E11" s="15" t="s">
        <v>50</v>
      </c>
      <c r="G11" s="43">
        <v>1</v>
      </c>
      <c r="H11" s="21">
        <v>3</v>
      </c>
      <c r="J11" s="10" t="s">
        <v>3</v>
      </c>
      <c r="K11" s="21">
        <v>3</v>
      </c>
      <c r="M11" s="77">
        <v>9</v>
      </c>
      <c r="N11" s="77">
        <v>6</v>
      </c>
      <c r="O11" s="80">
        <f t="shared" si="0"/>
        <v>1.5</v>
      </c>
      <c r="P11" s="77"/>
      <c r="R11" s="4">
        <v>6</v>
      </c>
      <c r="S11" s="4">
        <v>31</v>
      </c>
      <c r="T11" s="43">
        <f t="shared" si="1"/>
        <v>0.19354838709677419</v>
      </c>
      <c r="U11" s="21">
        <v>0</v>
      </c>
      <c r="W11" s="4" t="s">
        <v>58</v>
      </c>
      <c r="X11" s="21">
        <v>1</v>
      </c>
      <c r="Z11" s="48">
        <v>34713.187156830565</v>
      </c>
      <c r="AA11" s="48">
        <v>681763.70184317231</v>
      </c>
      <c r="AB11" s="60">
        <f t="shared" si="2"/>
        <v>5.0916742946246971E-2</v>
      </c>
      <c r="AC11" s="21">
        <v>2</v>
      </c>
      <c r="AE11" s="65"/>
      <c r="AF11" s="65"/>
      <c r="AH11" s="30">
        <v>283</v>
      </c>
      <c r="AI11" s="21"/>
      <c r="AK11" s="30">
        <v>13397</v>
      </c>
      <c r="AL11" s="41">
        <v>20902</v>
      </c>
      <c r="AM11" s="43">
        <f t="shared" si="3"/>
        <v>0.64094345038752276</v>
      </c>
      <c r="AN11" s="21">
        <v>0</v>
      </c>
      <c r="AP11" s="51">
        <v>-8.7237789801342114E-4</v>
      </c>
      <c r="AQ11" s="21">
        <v>1</v>
      </c>
      <c r="AS11" s="57"/>
      <c r="AT11" s="21">
        <v>0</v>
      </c>
      <c r="AV11" s="70">
        <f t="shared" si="4"/>
        <v>10</v>
      </c>
    </row>
    <row r="12" spans="1:48" x14ac:dyDescent="0.25">
      <c r="A12" s="15">
        <v>206</v>
      </c>
      <c r="B12" s="15">
        <v>710200</v>
      </c>
      <c r="C12" s="15" t="s">
        <v>63</v>
      </c>
      <c r="D12" s="27" t="s">
        <v>67</v>
      </c>
      <c r="E12" s="15" t="s">
        <v>50</v>
      </c>
      <c r="G12" s="13">
        <v>0.8</v>
      </c>
      <c r="H12" s="21">
        <v>3</v>
      </c>
      <c r="J12" s="10" t="s">
        <v>3</v>
      </c>
      <c r="K12" s="21">
        <v>3</v>
      </c>
      <c r="M12" s="4">
        <v>4.5</v>
      </c>
      <c r="N12" s="4">
        <v>8.5</v>
      </c>
      <c r="O12" s="43">
        <f t="shared" si="0"/>
        <v>0.52941176470588236</v>
      </c>
      <c r="P12" s="21">
        <v>0</v>
      </c>
      <c r="R12" s="4">
        <v>0</v>
      </c>
      <c r="S12" s="4">
        <v>4.5</v>
      </c>
      <c r="T12" s="43">
        <f t="shared" si="1"/>
        <v>0</v>
      </c>
      <c r="U12" s="21">
        <v>0</v>
      </c>
      <c r="W12" s="4" t="s">
        <v>4</v>
      </c>
      <c r="X12" s="21">
        <v>0</v>
      </c>
      <c r="Z12" s="48">
        <v>0</v>
      </c>
      <c r="AA12" s="48">
        <v>577222.09817418153</v>
      </c>
      <c r="AB12" s="60">
        <f t="shared" si="2"/>
        <v>0</v>
      </c>
      <c r="AC12" s="21">
        <v>-1</v>
      </c>
      <c r="AE12" s="65"/>
      <c r="AF12" s="65"/>
      <c r="AH12" s="30">
        <v>210</v>
      </c>
      <c r="AI12" s="21">
        <v>3</v>
      </c>
      <c r="AK12" s="30">
        <v>1470</v>
      </c>
      <c r="AL12" s="41">
        <v>14340</v>
      </c>
      <c r="AM12" s="43">
        <f t="shared" si="3"/>
        <v>0.10251046025104603</v>
      </c>
      <c r="AN12" s="21">
        <v>2</v>
      </c>
      <c r="AP12" s="51">
        <v>4.5804642676637197E-2</v>
      </c>
      <c r="AQ12" s="21">
        <v>0</v>
      </c>
      <c r="AS12" s="57"/>
      <c r="AT12" s="21">
        <v>0</v>
      </c>
      <c r="AV12" s="70">
        <f t="shared" si="4"/>
        <v>10</v>
      </c>
    </row>
    <row r="13" spans="1:48" x14ac:dyDescent="0.25">
      <c r="A13" s="15">
        <v>206</v>
      </c>
      <c r="B13" s="16" t="s">
        <v>74</v>
      </c>
      <c r="C13" s="15" t="s">
        <v>51</v>
      </c>
      <c r="D13" s="27" t="s">
        <v>67</v>
      </c>
      <c r="E13" s="15" t="s">
        <v>50</v>
      </c>
      <c r="G13" s="13">
        <v>0.5</v>
      </c>
      <c r="H13" s="21">
        <v>2</v>
      </c>
      <c r="J13" s="10" t="s">
        <v>3</v>
      </c>
      <c r="K13" s="21">
        <v>3</v>
      </c>
      <c r="M13" s="4">
        <v>1.75</v>
      </c>
      <c r="N13" s="4">
        <v>4.57</v>
      </c>
      <c r="O13" s="13">
        <f t="shared" si="0"/>
        <v>0.38293216630196936</v>
      </c>
      <c r="P13" s="21">
        <v>0</v>
      </c>
      <c r="R13" s="4">
        <v>0</v>
      </c>
      <c r="S13" s="4">
        <v>1.75</v>
      </c>
      <c r="T13" s="10">
        <f t="shared" si="1"/>
        <v>0</v>
      </c>
      <c r="U13" s="21">
        <v>0</v>
      </c>
      <c r="W13" s="4" t="s">
        <v>4</v>
      </c>
      <c r="X13" s="21">
        <v>0</v>
      </c>
      <c r="Z13" s="48">
        <v>118.48961095121922</v>
      </c>
      <c r="AA13" s="48">
        <v>244298.90738904392</v>
      </c>
      <c r="AB13" s="60">
        <f t="shared" si="2"/>
        <v>4.8501899667740032E-4</v>
      </c>
      <c r="AC13" s="21">
        <v>0</v>
      </c>
      <c r="AE13" s="65"/>
      <c r="AF13" s="65"/>
      <c r="AH13" s="30">
        <v>202</v>
      </c>
      <c r="AI13" s="21">
        <v>3</v>
      </c>
      <c r="AK13" s="30">
        <v>6977</v>
      </c>
      <c r="AL13" s="41">
        <v>7867</v>
      </c>
      <c r="AM13" s="43">
        <f t="shared" si="3"/>
        <v>0.88686920045760775</v>
      </c>
      <c r="AN13" s="21">
        <v>0</v>
      </c>
      <c r="AP13" s="51">
        <v>-4.8847475160946896E-2</v>
      </c>
      <c r="AQ13" s="21">
        <v>1</v>
      </c>
      <c r="AS13" s="30" t="s">
        <v>83</v>
      </c>
      <c r="AT13" s="21">
        <v>-1</v>
      </c>
      <c r="AV13" s="70">
        <f t="shared" si="4"/>
        <v>8</v>
      </c>
    </row>
    <row r="14" spans="1:48" x14ac:dyDescent="0.25">
      <c r="A14" s="15">
        <v>206</v>
      </c>
      <c r="B14" s="15">
        <v>770200</v>
      </c>
      <c r="C14" s="15" t="s">
        <v>66</v>
      </c>
      <c r="D14" s="27" t="s">
        <v>67</v>
      </c>
      <c r="E14" s="15" t="s">
        <v>50</v>
      </c>
      <c r="G14" s="31">
        <v>0</v>
      </c>
      <c r="H14" s="32">
        <v>-1</v>
      </c>
      <c r="J14" s="34" t="s">
        <v>3</v>
      </c>
      <c r="K14" s="32">
        <v>3</v>
      </c>
      <c r="M14" s="36">
        <v>1</v>
      </c>
      <c r="N14" s="36">
        <v>3</v>
      </c>
      <c r="O14" s="59">
        <f t="shared" si="0"/>
        <v>0.33333333333333331</v>
      </c>
      <c r="P14" s="32">
        <v>0</v>
      </c>
      <c r="R14" s="36">
        <v>1</v>
      </c>
      <c r="S14" s="36">
        <v>1</v>
      </c>
      <c r="T14" s="59">
        <f t="shared" si="1"/>
        <v>1</v>
      </c>
      <c r="U14" s="32">
        <v>2</v>
      </c>
      <c r="W14" s="4" t="s">
        <v>4</v>
      </c>
      <c r="X14" s="21">
        <v>0</v>
      </c>
      <c r="Z14" s="48">
        <v>314.97879195169662</v>
      </c>
      <c r="AA14" s="48">
        <v>146189.63620804626</v>
      </c>
      <c r="AB14" s="60">
        <f t="shared" si="2"/>
        <v>2.1545904355589349E-3</v>
      </c>
      <c r="AC14" s="21">
        <v>0</v>
      </c>
      <c r="AE14" s="65"/>
      <c r="AF14" s="65"/>
      <c r="AH14" s="30">
        <v>211</v>
      </c>
      <c r="AI14" s="21">
        <v>3</v>
      </c>
      <c r="AK14" s="30">
        <v>2053</v>
      </c>
      <c r="AL14" s="41">
        <v>4536</v>
      </c>
      <c r="AM14" s="43">
        <f t="shared" si="3"/>
        <v>0.45260141093474426</v>
      </c>
      <c r="AN14" s="21">
        <v>0</v>
      </c>
      <c r="AP14" s="51">
        <v>-3.8177267431405482E-2</v>
      </c>
      <c r="AQ14" s="21">
        <v>1</v>
      </c>
      <c r="AS14" s="57"/>
      <c r="AT14" s="21">
        <v>0</v>
      </c>
      <c r="AV14" s="70">
        <f t="shared" si="4"/>
        <v>8</v>
      </c>
    </row>
    <row r="15" spans="1:48" x14ac:dyDescent="0.25">
      <c r="A15" s="15">
        <v>206</v>
      </c>
      <c r="B15" s="15">
        <v>710300</v>
      </c>
      <c r="C15" s="15" t="s">
        <v>64</v>
      </c>
      <c r="D15" s="27" t="s">
        <v>67</v>
      </c>
      <c r="E15" s="15" t="s">
        <v>50</v>
      </c>
      <c r="G15" s="13">
        <v>1</v>
      </c>
      <c r="H15" s="21">
        <v>3</v>
      </c>
      <c r="J15" s="10" t="s">
        <v>4</v>
      </c>
      <c r="K15" s="21">
        <v>-1</v>
      </c>
      <c r="M15" s="4">
        <v>8</v>
      </c>
      <c r="N15" s="4">
        <v>11</v>
      </c>
      <c r="O15" s="43">
        <f t="shared" si="0"/>
        <v>0.72727272727272729</v>
      </c>
      <c r="P15" s="21">
        <v>0</v>
      </c>
      <c r="R15" s="4">
        <v>4</v>
      </c>
      <c r="S15" s="4">
        <v>8</v>
      </c>
      <c r="T15" s="43">
        <f t="shared" si="1"/>
        <v>0.5</v>
      </c>
      <c r="U15" s="21">
        <v>1</v>
      </c>
      <c r="W15" s="4" t="s">
        <v>4</v>
      </c>
      <c r="X15" s="21">
        <v>0</v>
      </c>
      <c r="Z15" s="48">
        <v>10640.432088218397</v>
      </c>
      <c r="AA15" s="48">
        <v>338209.77091178857</v>
      </c>
      <c r="AB15" s="60">
        <f t="shared" si="2"/>
        <v>3.1461042830112737E-2</v>
      </c>
      <c r="AC15" s="21">
        <v>1</v>
      </c>
      <c r="AE15" s="65"/>
      <c r="AF15" s="65"/>
      <c r="AH15" s="30">
        <v>211</v>
      </c>
      <c r="AI15" s="21">
        <v>3</v>
      </c>
      <c r="AK15" s="30">
        <v>10152</v>
      </c>
      <c r="AL15" s="41">
        <v>10152</v>
      </c>
      <c r="AM15" s="43">
        <f t="shared" si="3"/>
        <v>1</v>
      </c>
      <c r="AN15" s="21">
        <v>0</v>
      </c>
      <c r="AP15" s="51">
        <v>3.3117279461819527E-2</v>
      </c>
      <c r="AQ15" s="21">
        <v>0</v>
      </c>
      <c r="AS15" s="57"/>
      <c r="AT15" s="21">
        <v>0</v>
      </c>
      <c r="AV15" s="70">
        <f t="shared" si="4"/>
        <v>7</v>
      </c>
    </row>
    <row r="16" spans="1:48" x14ac:dyDescent="0.25">
      <c r="A16" s="15">
        <v>206</v>
      </c>
      <c r="B16" s="4" t="s">
        <v>79</v>
      </c>
      <c r="C16" s="4" t="s">
        <v>80</v>
      </c>
      <c r="D16" s="27" t="s">
        <v>67</v>
      </c>
      <c r="E16" s="15" t="s">
        <v>50</v>
      </c>
      <c r="G16" s="38">
        <v>1</v>
      </c>
      <c r="H16" s="33">
        <v>3</v>
      </c>
      <c r="J16" s="35" t="s">
        <v>3</v>
      </c>
      <c r="K16" s="89">
        <v>3</v>
      </c>
      <c r="M16" s="37">
        <v>3</v>
      </c>
      <c r="N16" s="37">
        <v>4</v>
      </c>
      <c r="O16" s="90">
        <f>(M16/N16)</f>
        <v>0.75</v>
      </c>
      <c r="P16" s="33">
        <v>0</v>
      </c>
      <c r="R16" s="37">
        <v>1</v>
      </c>
      <c r="S16" s="37">
        <v>3</v>
      </c>
      <c r="T16" s="90">
        <f t="shared" si="1"/>
        <v>0.33333333333333331</v>
      </c>
      <c r="U16" s="33">
        <v>1</v>
      </c>
      <c r="W16" s="4" t="s">
        <v>4</v>
      </c>
      <c r="X16" s="21">
        <v>0</v>
      </c>
      <c r="Z16" s="48">
        <v>0</v>
      </c>
      <c r="AA16" s="48">
        <v>152219.98680024777</v>
      </c>
      <c r="AB16" s="60">
        <f t="shared" si="2"/>
        <v>0</v>
      </c>
      <c r="AC16" s="21">
        <v>-1</v>
      </c>
      <c r="AE16" s="65"/>
      <c r="AF16" s="65"/>
      <c r="AH16" s="30">
        <v>142</v>
      </c>
      <c r="AI16" s="21">
        <v>0</v>
      </c>
      <c r="AK16" s="30">
        <v>4156</v>
      </c>
      <c r="AL16" s="41">
        <v>4156</v>
      </c>
      <c r="AM16" s="43">
        <f t="shared" si="3"/>
        <v>1</v>
      </c>
      <c r="AN16" s="21">
        <v>0</v>
      </c>
      <c r="AP16" s="51">
        <v>1.0677481055279436E-2</v>
      </c>
      <c r="AQ16" s="21">
        <v>0</v>
      </c>
      <c r="AS16" s="30"/>
      <c r="AT16" s="21">
        <v>0</v>
      </c>
      <c r="AV16" s="70">
        <f t="shared" si="4"/>
        <v>6</v>
      </c>
    </row>
    <row r="17" spans="1:48" x14ac:dyDescent="0.25">
      <c r="A17" s="81">
        <v>206</v>
      </c>
      <c r="B17" s="77" t="s">
        <v>81</v>
      </c>
      <c r="C17" s="77" t="s">
        <v>82</v>
      </c>
      <c r="D17" s="27" t="s">
        <v>67</v>
      </c>
      <c r="E17" s="15" t="s">
        <v>50</v>
      </c>
      <c r="G17" s="13">
        <v>1</v>
      </c>
      <c r="H17" s="21">
        <v>3</v>
      </c>
      <c r="I17" s="3"/>
      <c r="J17" s="88"/>
      <c r="K17" s="88">
        <v>-1</v>
      </c>
      <c r="L17" s="3"/>
      <c r="M17" s="4">
        <v>5</v>
      </c>
      <c r="N17" s="4">
        <v>8</v>
      </c>
      <c r="O17" s="43">
        <f>M17/N17</f>
        <v>0.625</v>
      </c>
      <c r="P17" s="21">
        <v>0</v>
      </c>
      <c r="Q17" s="3"/>
      <c r="R17" s="4">
        <v>3</v>
      </c>
      <c r="S17" s="4">
        <v>5</v>
      </c>
      <c r="T17" s="43">
        <f t="shared" si="1"/>
        <v>0.6</v>
      </c>
      <c r="U17" s="21">
        <v>2</v>
      </c>
      <c r="V17" s="3"/>
      <c r="W17" s="4" t="s">
        <v>3</v>
      </c>
      <c r="X17" s="21">
        <v>1</v>
      </c>
      <c r="Z17" s="48">
        <v>0</v>
      </c>
      <c r="AA17" s="48">
        <v>309634.58091383474</v>
      </c>
      <c r="AB17" s="60">
        <f t="shared" si="2"/>
        <v>0</v>
      </c>
      <c r="AC17" s="21">
        <v>-1</v>
      </c>
      <c r="AE17" s="65"/>
      <c r="AF17" s="65"/>
      <c r="AH17" s="30">
        <v>176</v>
      </c>
      <c r="AI17" s="21">
        <v>1</v>
      </c>
      <c r="AK17" s="30">
        <v>9012</v>
      </c>
      <c r="AL17" s="41">
        <v>9014</v>
      </c>
      <c r="AM17" s="43">
        <f t="shared" si="3"/>
        <v>0.99977812291990242</v>
      </c>
      <c r="AN17" s="21">
        <v>0</v>
      </c>
      <c r="AP17" s="51">
        <v>2.7115004544426835E-3</v>
      </c>
      <c r="AQ17" s="21">
        <v>0</v>
      </c>
      <c r="AS17" s="30"/>
      <c r="AT17" s="21">
        <v>0</v>
      </c>
      <c r="AV17" s="70">
        <f t="shared" si="4"/>
        <v>5</v>
      </c>
    </row>
    <row r="18" spans="1:48" x14ac:dyDescent="0.25">
      <c r="A18" s="81">
        <v>206</v>
      </c>
      <c r="B18" s="77" t="s">
        <v>75</v>
      </c>
      <c r="C18" s="77" t="s">
        <v>76</v>
      </c>
      <c r="D18" s="27" t="s">
        <v>67</v>
      </c>
      <c r="E18" s="15" t="s">
        <v>50</v>
      </c>
      <c r="G18" s="77"/>
      <c r="H18" s="77"/>
      <c r="J18" s="77"/>
      <c r="K18" s="77"/>
      <c r="M18" s="77"/>
      <c r="N18" s="77"/>
      <c r="O18" s="77"/>
      <c r="P18" s="77"/>
      <c r="R18" s="77"/>
      <c r="S18" s="77"/>
      <c r="T18" s="77"/>
      <c r="U18" s="77"/>
      <c r="W18" s="77"/>
      <c r="X18" s="77"/>
      <c r="Z18" s="48">
        <v>0</v>
      </c>
      <c r="AA18" s="48">
        <v>333432.47437568696</v>
      </c>
      <c r="AB18" s="60">
        <f t="shared" si="2"/>
        <v>0</v>
      </c>
      <c r="AC18" s="21">
        <v>-1</v>
      </c>
      <c r="AE18" s="65"/>
      <c r="AF18" s="65"/>
      <c r="AH18" s="30">
        <v>198</v>
      </c>
      <c r="AI18" s="21">
        <v>2</v>
      </c>
      <c r="AK18" s="30">
        <v>580</v>
      </c>
      <c r="AL18" s="41">
        <v>10778</v>
      </c>
      <c r="AM18" s="43">
        <f t="shared" si="3"/>
        <v>5.3813323436630173E-2</v>
      </c>
      <c r="AN18" s="21">
        <v>3</v>
      </c>
      <c r="AP18" s="51">
        <v>-7.0872148312151717E-2</v>
      </c>
      <c r="AQ18" s="21">
        <v>2</v>
      </c>
      <c r="AS18" s="30"/>
      <c r="AT18" s="21">
        <v>-1</v>
      </c>
      <c r="AV18" s="70">
        <f t="shared" si="4"/>
        <v>5</v>
      </c>
    </row>
    <row r="19" spans="1:48" x14ac:dyDescent="0.25">
      <c r="A19" s="15">
        <v>206</v>
      </c>
      <c r="B19" s="15">
        <v>770100</v>
      </c>
      <c r="C19" s="17" t="s">
        <v>65</v>
      </c>
      <c r="D19" s="27" t="s">
        <v>67</v>
      </c>
      <c r="E19" s="15" t="s">
        <v>50</v>
      </c>
      <c r="G19" s="13">
        <v>1</v>
      </c>
      <c r="H19" s="21">
        <v>3</v>
      </c>
      <c r="J19" s="10" t="s">
        <v>4</v>
      </c>
      <c r="K19" s="21">
        <v>-1</v>
      </c>
      <c r="M19" s="4">
        <v>2</v>
      </c>
      <c r="N19" s="4">
        <v>11</v>
      </c>
      <c r="O19" s="43">
        <f>M19/N19</f>
        <v>0.18181818181818182</v>
      </c>
      <c r="P19" s="21">
        <v>0</v>
      </c>
      <c r="R19" s="4">
        <v>0</v>
      </c>
      <c r="S19" s="4">
        <v>2</v>
      </c>
      <c r="T19" s="43">
        <f>R19/S19</f>
        <v>0</v>
      </c>
      <c r="U19" s="21">
        <v>0</v>
      </c>
      <c r="W19" s="4" t="s">
        <v>4</v>
      </c>
      <c r="X19" s="21">
        <v>0</v>
      </c>
      <c r="Z19" s="48">
        <v>0</v>
      </c>
      <c r="AA19" s="48">
        <v>255912.47956608408</v>
      </c>
      <c r="AB19" s="60">
        <f t="shared" si="2"/>
        <v>0</v>
      </c>
      <c r="AC19" s="21">
        <v>-1</v>
      </c>
      <c r="AE19" s="65"/>
      <c r="AF19" s="65"/>
      <c r="AH19" s="30">
        <v>177</v>
      </c>
      <c r="AI19" s="21">
        <v>1</v>
      </c>
      <c r="AK19" s="56">
        <v>7228</v>
      </c>
      <c r="AL19" s="41">
        <v>7228</v>
      </c>
      <c r="AM19" s="43">
        <f t="shared" si="3"/>
        <v>1</v>
      </c>
      <c r="AN19" s="21">
        <v>0</v>
      </c>
      <c r="AP19" s="51">
        <v>-6.2429924893920852E-3</v>
      </c>
      <c r="AQ19" s="21">
        <v>1</v>
      </c>
      <c r="AS19" s="57"/>
      <c r="AT19" s="21">
        <v>0</v>
      </c>
      <c r="AV19" s="70">
        <f t="shared" si="4"/>
        <v>3</v>
      </c>
    </row>
    <row r="20" spans="1:48" x14ac:dyDescent="0.25">
      <c r="A20" s="15">
        <v>206</v>
      </c>
      <c r="B20" s="16" t="s">
        <v>72</v>
      </c>
      <c r="C20" s="15" t="s">
        <v>55</v>
      </c>
      <c r="D20" s="27" t="s">
        <v>67</v>
      </c>
      <c r="E20" s="15" t="s">
        <v>50</v>
      </c>
      <c r="G20" s="13">
        <v>0</v>
      </c>
      <c r="H20" s="21">
        <v>-1</v>
      </c>
      <c r="J20" s="10" t="s">
        <v>4</v>
      </c>
      <c r="K20" s="21">
        <v>-1</v>
      </c>
      <c r="M20" s="4">
        <v>2</v>
      </c>
      <c r="N20" s="4">
        <v>5</v>
      </c>
      <c r="O20" s="43">
        <f>M20/N20</f>
        <v>0.4</v>
      </c>
      <c r="P20" s="21">
        <v>0</v>
      </c>
      <c r="R20" s="4">
        <v>0</v>
      </c>
      <c r="S20" s="4">
        <v>2</v>
      </c>
      <c r="T20" s="43">
        <f>R20/S20</f>
        <v>0</v>
      </c>
      <c r="U20" s="21">
        <v>0</v>
      </c>
      <c r="W20" s="4" t="s">
        <v>4</v>
      </c>
      <c r="X20" s="21">
        <v>0</v>
      </c>
      <c r="Z20" s="48">
        <v>3801.5792945549474</v>
      </c>
      <c r="AA20" s="48">
        <v>147366.54070544348</v>
      </c>
      <c r="AB20" s="60">
        <f t="shared" si="2"/>
        <v>2.5796760081065833E-2</v>
      </c>
      <c r="AC20" s="21">
        <v>1</v>
      </c>
      <c r="AE20" s="65"/>
      <c r="AF20" s="65"/>
      <c r="AH20" s="30">
        <v>197</v>
      </c>
      <c r="AI20" s="21">
        <v>2</v>
      </c>
      <c r="AK20" s="30">
        <v>4490</v>
      </c>
      <c r="AL20" s="41">
        <v>4494</v>
      </c>
      <c r="AM20" s="43">
        <f t="shared" si="3"/>
        <v>0.99910992434356916</v>
      </c>
      <c r="AN20" s="21">
        <v>0</v>
      </c>
      <c r="AP20" s="51">
        <v>-1.5238714510822149E-2</v>
      </c>
      <c r="AQ20" s="21">
        <v>1</v>
      </c>
      <c r="AS20" s="30"/>
      <c r="AT20" s="21">
        <v>0</v>
      </c>
      <c r="AV20" s="70">
        <f t="shared" si="4"/>
        <v>2</v>
      </c>
    </row>
  </sheetData>
  <sortState ref="A3:AZ20">
    <sortCondition descending="1" ref="AV3:AV20"/>
  </sortState>
  <mergeCells count="12">
    <mergeCell ref="G1:H1"/>
    <mergeCell ref="A1:E1"/>
    <mergeCell ref="AS1:AT1"/>
    <mergeCell ref="J1:K1"/>
    <mergeCell ref="M1:P1"/>
    <mergeCell ref="R1:U1"/>
    <mergeCell ref="W1:X1"/>
    <mergeCell ref="Z1:AC1"/>
    <mergeCell ref="AE1:AF1"/>
    <mergeCell ref="AH1:AI1"/>
    <mergeCell ref="AK1:AN1"/>
    <mergeCell ref="AP1:AQ1"/>
  </mergeCells>
  <dataValidations count="10">
    <dataValidation type="list" allowBlank="1" showInputMessage="1" showErrorMessage="1" sqref="H14 K3:K15 H17:H20 K17:K20">
      <formula1>"3,-1"</formula1>
    </dataValidation>
    <dataValidation type="list" allowBlank="1" showInputMessage="1" showErrorMessage="1" sqref="P3:P15 P17:P20">
      <formula1>"2,0"</formula1>
    </dataValidation>
    <dataValidation type="list" allowBlank="1" showInputMessage="1" showErrorMessage="1" sqref="U3:U15 U17:U20">
      <formula1>"2,1,0"</formula1>
    </dataValidation>
    <dataValidation type="list" allowBlank="1" showInputMessage="1" showErrorMessage="1" sqref="H3:H13 H15:H16 AI4:AI20 AF4:AF20 AC3:AC20 K19">
      <formula1>"3,2,1,0,-1"</formula1>
    </dataValidation>
    <dataValidation type="list" allowBlank="1" showErrorMessage="1" sqref="U16">
      <formula1>"2,1,0"</formula1>
    </dataValidation>
    <dataValidation type="list" allowBlank="1" showErrorMessage="1" sqref="P16">
      <formula1>"2,0"</formula1>
    </dataValidation>
    <dataValidation type="list" allowBlank="1" showErrorMessage="1" sqref="K16">
      <formula1>"3,-1"</formula1>
    </dataValidation>
    <dataValidation type="list" allowBlank="1" showInputMessage="1" showErrorMessage="1" sqref="AN3:AN20 AQ4:AQ20">
      <formula1>"3,2,1,0"</formula1>
    </dataValidation>
    <dataValidation type="list" allowBlank="1" showInputMessage="1" showErrorMessage="1" sqref="X3:X20">
      <formula1>"1,0"</formula1>
    </dataValidation>
    <dataValidation type="list" allowBlank="1" showInputMessage="1" showErrorMessage="1" sqref="AT4:AT20">
      <formula1>"2,1,0,-1"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8" scale="46" orientation="landscape" r:id="rId1"/>
  <headerFooter>
    <oddHeader>&amp;C&amp;"-,Grassetto"&amp;72Indicatori All. B: tracciato di rilevazione anno 2022</oddHeader>
    <oddFooter>&amp;C&amp;"-,Grassetto"&amp;14pag.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Z20"/>
  <sheetViews>
    <sheetView showGridLines="0" tabSelected="1" view="pageBreakPreview" zoomScale="60" zoomScaleNormal="100" workbookViewId="0">
      <pane xSplit="6" ySplit="2" topLeftCell="AL3" activePane="bottomRight" state="frozen"/>
      <selection pane="topRight" activeCell="G1" sqref="G1"/>
      <selection pane="bottomLeft" activeCell="A3" sqref="A3"/>
      <selection pane="bottomRight" sqref="A1:AV21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21.28515625" style="1" customWidth="1"/>
    <col min="4" max="4" width="9.5703125" style="1" customWidth="1"/>
    <col min="5" max="5" width="21.5703125" style="1" customWidth="1"/>
    <col min="6" max="6" width="1.140625" style="1" customWidth="1"/>
    <col min="7" max="8" width="10.7109375" style="1" customWidth="1"/>
    <col min="9" max="9" width="1.140625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1.140625" style="1" customWidth="1"/>
    <col min="26" max="26" width="11.28515625" style="1" bestFit="1" customWidth="1"/>
    <col min="27" max="27" width="12.42578125" style="1" bestFit="1" customWidth="1"/>
    <col min="28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12.140625" style="1" customWidth="1"/>
    <col min="49" max="16384" width="8.85546875" style="1"/>
  </cols>
  <sheetData>
    <row r="1" spans="1:52" s="3" customFormat="1" ht="118.9" customHeight="1" x14ac:dyDescent="0.25">
      <c r="A1" s="96" t="s">
        <v>84</v>
      </c>
      <c r="B1" s="97"/>
      <c r="C1" s="97"/>
      <c r="D1" s="97"/>
      <c r="E1" s="98"/>
      <c r="G1" s="95" t="s">
        <v>45</v>
      </c>
      <c r="H1" s="95"/>
      <c r="J1" s="100" t="s">
        <v>6</v>
      </c>
      <c r="K1" s="100"/>
      <c r="M1" s="95" t="s">
        <v>7</v>
      </c>
      <c r="N1" s="95"/>
      <c r="O1" s="95"/>
      <c r="P1" s="95"/>
      <c r="R1" s="95" t="s">
        <v>10</v>
      </c>
      <c r="S1" s="95"/>
      <c r="T1" s="95"/>
      <c r="U1" s="95"/>
      <c r="W1" s="100" t="s">
        <v>11</v>
      </c>
      <c r="X1" s="100"/>
      <c r="Z1" s="100" t="s">
        <v>13</v>
      </c>
      <c r="AA1" s="100"/>
      <c r="AB1" s="100"/>
      <c r="AC1" s="100"/>
      <c r="AE1" s="99" t="s">
        <v>47</v>
      </c>
      <c r="AF1" s="99"/>
      <c r="AH1" s="99" t="s">
        <v>16</v>
      </c>
      <c r="AI1" s="99"/>
      <c r="AK1" s="100" t="s">
        <v>18</v>
      </c>
      <c r="AL1" s="100"/>
      <c r="AM1" s="100"/>
      <c r="AN1" s="100"/>
      <c r="AP1" s="100" t="s">
        <v>20</v>
      </c>
      <c r="AQ1" s="100"/>
      <c r="AS1" s="99" t="s">
        <v>38</v>
      </c>
      <c r="AT1" s="99"/>
    </row>
    <row r="2" spans="1:52" s="2" customFormat="1" ht="120" x14ac:dyDescent="0.2">
      <c r="A2" s="8" t="s">
        <v>2</v>
      </c>
      <c r="B2" s="8" t="s">
        <v>1</v>
      </c>
      <c r="C2" s="8" t="s">
        <v>0</v>
      </c>
      <c r="D2" s="8" t="s">
        <v>40</v>
      </c>
      <c r="E2" s="8" t="s">
        <v>41</v>
      </c>
      <c r="G2" s="6" t="s">
        <v>43</v>
      </c>
      <c r="H2" s="5" t="s">
        <v>44</v>
      </c>
      <c r="J2" s="5" t="s">
        <v>46</v>
      </c>
      <c r="K2" s="5" t="s">
        <v>5</v>
      </c>
      <c r="M2" s="5" t="s">
        <v>23</v>
      </c>
      <c r="N2" s="5" t="s">
        <v>24</v>
      </c>
      <c r="O2" s="5" t="s">
        <v>25</v>
      </c>
      <c r="P2" s="5" t="s">
        <v>8</v>
      </c>
      <c r="R2" s="5" t="s">
        <v>26</v>
      </c>
      <c r="S2" s="5" t="s">
        <v>27</v>
      </c>
      <c r="T2" s="5" t="s">
        <v>28</v>
      </c>
      <c r="U2" s="5" t="s">
        <v>9</v>
      </c>
      <c r="W2" s="5" t="s">
        <v>29</v>
      </c>
      <c r="X2" s="5" t="s">
        <v>12</v>
      </c>
      <c r="Z2" s="5" t="s">
        <v>30</v>
      </c>
      <c r="AA2" s="7" t="s">
        <v>31</v>
      </c>
      <c r="AB2" s="5" t="s">
        <v>32</v>
      </c>
      <c r="AC2" s="5" t="s">
        <v>14</v>
      </c>
      <c r="AE2" s="5" t="s">
        <v>33</v>
      </c>
      <c r="AF2" s="5" t="s">
        <v>15</v>
      </c>
      <c r="AH2" s="5" t="s">
        <v>34</v>
      </c>
      <c r="AI2" s="5" t="s">
        <v>17</v>
      </c>
      <c r="AK2" s="7" t="s">
        <v>36</v>
      </c>
      <c r="AL2" s="5" t="s">
        <v>42</v>
      </c>
      <c r="AM2" s="5" t="s">
        <v>35</v>
      </c>
      <c r="AN2" s="5" t="s">
        <v>19</v>
      </c>
      <c r="AP2" s="5" t="s">
        <v>37</v>
      </c>
      <c r="AQ2" s="5" t="s">
        <v>21</v>
      </c>
      <c r="AS2" s="5" t="s">
        <v>39</v>
      </c>
      <c r="AT2" s="5" t="s">
        <v>22</v>
      </c>
      <c r="AV2" s="69" t="s">
        <v>48</v>
      </c>
    </row>
    <row r="3" spans="1:52" x14ac:dyDescent="0.25">
      <c r="A3" s="4">
        <v>206</v>
      </c>
      <c r="B3" s="16" t="s">
        <v>68</v>
      </c>
      <c r="C3" s="4" t="s">
        <v>49</v>
      </c>
      <c r="D3" s="27" t="s">
        <v>67</v>
      </c>
      <c r="E3" s="15" t="s">
        <v>50</v>
      </c>
      <c r="G3" s="10">
        <v>100</v>
      </c>
      <c r="H3" s="28">
        <v>3</v>
      </c>
      <c r="J3" s="10" t="s">
        <v>3</v>
      </c>
      <c r="K3" s="28">
        <v>3</v>
      </c>
      <c r="M3" s="44">
        <v>9</v>
      </c>
      <c r="N3" s="44">
        <v>9</v>
      </c>
      <c r="O3" s="11">
        <f t="shared" ref="O3:O17" si="0">M3/N3</f>
        <v>1</v>
      </c>
      <c r="P3" s="28">
        <v>2</v>
      </c>
      <c r="R3" s="44">
        <v>5</v>
      </c>
      <c r="S3" s="44">
        <v>9</v>
      </c>
      <c r="T3" s="13">
        <f t="shared" ref="T3:T18" si="1">R3/S3</f>
        <v>0.55555555555555558</v>
      </c>
      <c r="U3" s="21">
        <v>2</v>
      </c>
      <c r="W3" s="15" t="s">
        <v>3</v>
      </c>
      <c r="X3" s="21">
        <v>1</v>
      </c>
      <c r="Z3" s="48">
        <v>16634.201999981829</v>
      </c>
      <c r="AA3" s="48">
        <v>508893.62399997649</v>
      </c>
      <c r="AB3" s="73">
        <f t="shared" ref="AB3:AB20" si="2">Z3/AA3</f>
        <v>3.2686992360475314E-2</v>
      </c>
      <c r="AC3" s="28">
        <v>1</v>
      </c>
      <c r="AE3" s="65"/>
      <c r="AF3" s="65"/>
      <c r="AH3" s="41">
        <v>269</v>
      </c>
      <c r="AI3" s="21">
        <v>3</v>
      </c>
      <c r="AK3" s="41">
        <v>2889</v>
      </c>
      <c r="AL3" s="41">
        <v>16567</v>
      </c>
      <c r="AM3" s="43">
        <f t="shared" ref="AM3:AM20" si="3">AK3/AL3</f>
        <v>0.17438280919901009</v>
      </c>
      <c r="AN3" s="28">
        <v>2</v>
      </c>
      <c r="AP3" s="52">
        <v>-9.5990965556184138E-3</v>
      </c>
      <c r="AQ3" s="54">
        <v>1</v>
      </c>
      <c r="AS3" s="30"/>
      <c r="AT3" s="28">
        <v>0</v>
      </c>
      <c r="AV3" s="71">
        <f t="shared" ref="AV3:AV20" si="4">H3+K3+P3+U3+X3+AC3+AI3+AN3+AQ3+AT3</f>
        <v>18</v>
      </c>
    </row>
    <row r="4" spans="1:52" x14ac:dyDescent="0.25">
      <c r="A4" s="4">
        <v>206</v>
      </c>
      <c r="B4" s="4" t="s">
        <v>81</v>
      </c>
      <c r="C4" s="4" t="s">
        <v>82</v>
      </c>
      <c r="D4" s="27" t="s">
        <v>67</v>
      </c>
      <c r="E4" s="15" t="s">
        <v>50</v>
      </c>
      <c r="G4" s="25">
        <v>1</v>
      </c>
      <c r="H4" s="23">
        <v>3</v>
      </c>
      <c r="J4" s="24" t="s">
        <v>3</v>
      </c>
      <c r="K4" s="23">
        <v>3</v>
      </c>
      <c r="M4" s="45">
        <v>6</v>
      </c>
      <c r="N4" s="45">
        <v>6</v>
      </c>
      <c r="O4" s="64">
        <f t="shared" si="0"/>
        <v>1</v>
      </c>
      <c r="P4" s="23">
        <v>2</v>
      </c>
      <c r="R4" s="45">
        <v>4</v>
      </c>
      <c r="S4" s="45">
        <v>6</v>
      </c>
      <c r="T4" s="64">
        <f t="shared" si="1"/>
        <v>0.66666666666666663</v>
      </c>
      <c r="U4" s="23">
        <v>2</v>
      </c>
      <c r="W4" s="18" t="s">
        <v>3</v>
      </c>
      <c r="X4" s="23">
        <v>1</v>
      </c>
      <c r="Z4" s="48">
        <v>13671.498086151667</v>
      </c>
      <c r="AA4" s="48">
        <v>309634.58091383474</v>
      </c>
      <c r="AB4" s="61">
        <f t="shared" si="2"/>
        <v>4.4153653786997968E-2</v>
      </c>
      <c r="AC4" s="28">
        <v>1</v>
      </c>
      <c r="AE4" s="65"/>
      <c r="AF4" s="65"/>
      <c r="AH4" s="41">
        <v>213</v>
      </c>
      <c r="AI4" s="21">
        <v>3</v>
      </c>
      <c r="AK4" s="41">
        <v>10084</v>
      </c>
      <c r="AL4" s="41">
        <v>10085</v>
      </c>
      <c r="AM4" s="43">
        <f t="shared" si="3"/>
        <v>0.99990084283589487</v>
      </c>
      <c r="AN4" s="28">
        <v>0</v>
      </c>
      <c r="AP4" s="52">
        <v>8.7521174477693808E-3</v>
      </c>
      <c r="AQ4" s="54">
        <v>0</v>
      </c>
      <c r="AS4" s="30"/>
      <c r="AT4" s="28">
        <v>0</v>
      </c>
      <c r="AV4" s="71">
        <f t="shared" si="4"/>
        <v>15</v>
      </c>
    </row>
    <row r="5" spans="1:52" x14ac:dyDescent="0.2">
      <c r="A5" s="4">
        <v>206</v>
      </c>
      <c r="B5" s="15" t="s">
        <v>52</v>
      </c>
      <c r="C5" s="4" t="s">
        <v>53</v>
      </c>
      <c r="D5" s="27" t="s">
        <v>67</v>
      </c>
      <c r="E5" s="15" t="s">
        <v>50</v>
      </c>
      <c r="G5" s="13">
        <v>0.75</v>
      </c>
      <c r="H5" s="28">
        <v>3</v>
      </c>
      <c r="J5" s="12" t="s">
        <v>3</v>
      </c>
      <c r="K5" s="28">
        <v>3</v>
      </c>
      <c r="M5" s="44">
        <v>2</v>
      </c>
      <c r="N5" s="44">
        <v>16</v>
      </c>
      <c r="O5" s="11">
        <f t="shared" si="0"/>
        <v>0.125</v>
      </c>
      <c r="P5" s="28">
        <v>0</v>
      </c>
      <c r="R5" s="44">
        <v>2</v>
      </c>
      <c r="S5" s="44">
        <v>2</v>
      </c>
      <c r="T5" s="11">
        <f t="shared" si="1"/>
        <v>1</v>
      </c>
      <c r="U5" s="21">
        <v>2</v>
      </c>
      <c r="W5" s="15" t="s">
        <v>3</v>
      </c>
      <c r="X5" s="21">
        <v>1</v>
      </c>
      <c r="Z5" s="48">
        <v>0</v>
      </c>
      <c r="AA5" s="48">
        <v>628658.59307959303</v>
      </c>
      <c r="AB5" s="61">
        <f t="shared" si="2"/>
        <v>0</v>
      </c>
      <c r="AC5" s="28">
        <v>-1</v>
      </c>
      <c r="AE5" s="65"/>
      <c r="AF5" s="65"/>
      <c r="AH5" s="41">
        <v>283</v>
      </c>
      <c r="AI5" s="28">
        <v>3</v>
      </c>
      <c r="AK5" s="41">
        <v>2760</v>
      </c>
      <c r="AL5" s="41">
        <v>19883</v>
      </c>
      <c r="AM5" s="11">
        <f t="shared" si="3"/>
        <v>0.13881205049539808</v>
      </c>
      <c r="AN5" s="28">
        <v>2</v>
      </c>
      <c r="AP5" s="52">
        <v>-2.5974025974025983E-2</v>
      </c>
      <c r="AQ5" s="54">
        <v>1</v>
      </c>
      <c r="AS5" s="30" t="s">
        <v>83</v>
      </c>
      <c r="AT5" s="28">
        <v>-1</v>
      </c>
      <c r="AV5" s="71">
        <f t="shared" si="4"/>
        <v>13</v>
      </c>
    </row>
    <row r="6" spans="1:52" x14ac:dyDescent="0.25">
      <c r="A6" s="4">
        <v>206</v>
      </c>
      <c r="B6" s="4" t="s">
        <v>77</v>
      </c>
      <c r="C6" s="4" t="s">
        <v>78</v>
      </c>
      <c r="D6" s="27" t="s">
        <v>67</v>
      </c>
      <c r="E6" s="15" t="s">
        <v>50</v>
      </c>
      <c r="G6" s="25">
        <v>1</v>
      </c>
      <c r="H6" s="23">
        <v>3</v>
      </c>
      <c r="J6" s="40" t="s">
        <v>3</v>
      </c>
      <c r="K6" s="39">
        <v>3</v>
      </c>
      <c r="M6" s="4">
        <v>5</v>
      </c>
      <c r="N6" s="4">
        <v>5</v>
      </c>
      <c r="O6" s="43">
        <f t="shared" si="0"/>
        <v>1</v>
      </c>
      <c r="P6" s="28">
        <v>2</v>
      </c>
      <c r="R6" s="84">
        <v>20</v>
      </c>
      <c r="S6" s="84">
        <v>10</v>
      </c>
      <c r="T6" s="85">
        <f t="shared" si="1"/>
        <v>2</v>
      </c>
      <c r="U6" s="84"/>
      <c r="W6" s="15" t="s">
        <v>4</v>
      </c>
      <c r="X6" s="21">
        <v>0</v>
      </c>
      <c r="Z6" s="48">
        <v>13646.952265708125</v>
      </c>
      <c r="AA6" s="48">
        <v>378951.73173427314</v>
      </c>
      <c r="AB6" s="61">
        <f t="shared" si="2"/>
        <v>3.6012376043916806E-2</v>
      </c>
      <c r="AC6" s="28">
        <v>1</v>
      </c>
      <c r="AE6" s="65"/>
      <c r="AF6" s="65"/>
      <c r="AH6" s="41">
        <v>230</v>
      </c>
      <c r="AI6" s="21">
        <v>3</v>
      </c>
      <c r="AK6" s="30">
        <v>5163</v>
      </c>
      <c r="AL6" s="41">
        <v>11909</v>
      </c>
      <c r="AM6" s="43">
        <f t="shared" si="3"/>
        <v>0.43353766059282894</v>
      </c>
      <c r="AN6" s="28">
        <v>0</v>
      </c>
      <c r="AP6" s="52">
        <v>-3.9525691699604515E-3</v>
      </c>
      <c r="AQ6" s="54">
        <v>1</v>
      </c>
      <c r="AS6" s="30"/>
      <c r="AT6" s="28">
        <v>0</v>
      </c>
      <c r="AV6" s="70">
        <f t="shared" si="4"/>
        <v>13</v>
      </c>
    </row>
    <row r="7" spans="1:52" x14ac:dyDescent="0.25">
      <c r="A7" s="4">
        <v>206</v>
      </c>
      <c r="B7" s="16" t="s">
        <v>73</v>
      </c>
      <c r="C7" s="4" t="s">
        <v>54</v>
      </c>
      <c r="D7" s="27" t="s">
        <v>67</v>
      </c>
      <c r="E7" s="15" t="s">
        <v>50</v>
      </c>
      <c r="G7" s="13">
        <v>1</v>
      </c>
      <c r="H7" s="28">
        <v>3</v>
      </c>
      <c r="J7" s="10" t="s">
        <v>3</v>
      </c>
      <c r="K7" s="28">
        <v>3</v>
      </c>
      <c r="M7" s="44">
        <v>4</v>
      </c>
      <c r="N7" s="44">
        <v>4</v>
      </c>
      <c r="O7" s="43">
        <f t="shared" si="0"/>
        <v>1</v>
      </c>
      <c r="P7" s="28">
        <v>2</v>
      </c>
      <c r="R7" s="44">
        <v>1</v>
      </c>
      <c r="S7" s="44">
        <v>4</v>
      </c>
      <c r="T7" s="43">
        <f t="shared" si="1"/>
        <v>0.25</v>
      </c>
      <c r="U7" s="21">
        <v>1</v>
      </c>
      <c r="W7" s="15" t="s">
        <v>4</v>
      </c>
      <c r="X7" s="21">
        <v>0</v>
      </c>
      <c r="Z7" s="48">
        <v>0</v>
      </c>
      <c r="AA7" s="48">
        <v>215907.88099999609</v>
      </c>
      <c r="AB7" s="61">
        <f t="shared" si="2"/>
        <v>0</v>
      </c>
      <c r="AC7" s="28">
        <v>-1</v>
      </c>
      <c r="AE7" s="65"/>
      <c r="AF7" s="65"/>
      <c r="AH7" s="41">
        <v>239</v>
      </c>
      <c r="AI7" s="28">
        <v>3</v>
      </c>
      <c r="AK7" s="41">
        <v>5452</v>
      </c>
      <c r="AL7" s="41">
        <v>6579</v>
      </c>
      <c r="AM7" s="11">
        <f t="shared" si="3"/>
        <v>0.82869737042103664</v>
      </c>
      <c r="AN7" s="28">
        <v>0</v>
      </c>
      <c r="AP7" s="52">
        <v>-5.1101072840203376E-2</v>
      </c>
      <c r="AQ7" s="54">
        <v>2</v>
      </c>
      <c r="AS7" s="30" t="s">
        <v>83</v>
      </c>
      <c r="AT7" s="28">
        <v>-1</v>
      </c>
      <c r="AV7" s="71">
        <f t="shared" si="4"/>
        <v>12</v>
      </c>
    </row>
    <row r="8" spans="1:52" s="19" customFormat="1" x14ac:dyDescent="0.25">
      <c r="A8" s="4">
        <v>206</v>
      </c>
      <c r="B8" s="15">
        <v>700300</v>
      </c>
      <c r="C8" s="18" t="s">
        <v>62</v>
      </c>
      <c r="D8" s="27" t="s">
        <v>67</v>
      </c>
      <c r="E8" s="15" t="s">
        <v>50</v>
      </c>
      <c r="G8" s="64">
        <v>1</v>
      </c>
      <c r="H8" s="23">
        <v>3</v>
      </c>
      <c r="J8" s="24" t="s">
        <v>3</v>
      </c>
      <c r="K8" s="23">
        <v>3</v>
      </c>
      <c r="M8" s="45">
        <v>8</v>
      </c>
      <c r="N8" s="45">
        <v>13</v>
      </c>
      <c r="O8" s="64">
        <f t="shared" si="0"/>
        <v>0.61538461538461542</v>
      </c>
      <c r="P8" s="23">
        <v>0</v>
      </c>
      <c r="R8" s="45">
        <v>2</v>
      </c>
      <c r="S8" s="45">
        <v>8</v>
      </c>
      <c r="T8" s="64">
        <f t="shared" si="1"/>
        <v>0.25</v>
      </c>
      <c r="U8" s="23">
        <v>1</v>
      </c>
      <c r="W8" s="18" t="s">
        <v>4</v>
      </c>
      <c r="X8" s="23">
        <v>0</v>
      </c>
      <c r="Z8" s="49">
        <v>0</v>
      </c>
      <c r="AA8" s="49">
        <v>635112.26783784293</v>
      </c>
      <c r="AB8" s="62">
        <f t="shared" si="2"/>
        <v>0</v>
      </c>
      <c r="AC8" s="23">
        <v>-1</v>
      </c>
      <c r="AE8" s="66"/>
      <c r="AF8" s="66"/>
      <c r="AH8" s="42">
        <v>231</v>
      </c>
      <c r="AI8" s="23">
        <v>3</v>
      </c>
      <c r="AK8" s="42">
        <v>1365</v>
      </c>
      <c r="AL8" s="42">
        <v>18800</v>
      </c>
      <c r="AM8" s="22">
        <f t="shared" si="3"/>
        <v>7.2606382978723405E-2</v>
      </c>
      <c r="AN8" s="23">
        <v>3</v>
      </c>
      <c r="AP8" s="53">
        <v>5.5618294748729591E-2</v>
      </c>
      <c r="AQ8" s="55">
        <v>0</v>
      </c>
      <c r="AS8" s="57"/>
      <c r="AT8" s="28">
        <v>0</v>
      </c>
      <c r="AV8" s="71">
        <f t="shared" si="4"/>
        <v>12</v>
      </c>
      <c r="AW8" s="1"/>
      <c r="AX8" s="1"/>
      <c r="AY8" s="1"/>
      <c r="AZ8" s="1"/>
    </row>
    <row r="9" spans="1:52" s="19" customFormat="1" x14ac:dyDescent="0.25">
      <c r="A9" s="4">
        <v>206</v>
      </c>
      <c r="B9" s="15">
        <v>710200</v>
      </c>
      <c r="C9" s="18" t="s">
        <v>63</v>
      </c>
      <c r="D9" s="27" t="s">
        <v>67</v>
      </c>
      <c r="E9" s="15" t="s">
        <v>50</v>
      </c>
      <c r="G9" s="25">
        <v>0.6</v>
      </c>
      <c r="H9" s="23">
        <v>3</v>
      </c>
      <c r="J9" s="24" t="s">
        <v>3</v>
      </c>
      <c r="K9" s="23">
        <v>3</v>
      </c>
      <c r="M9" s="44">
        <v>4.2</v>
      </c>
      <c r="N9" s="44">
        <v>7.7</v>
      </c>
      <c r="O9" s="64">
        <f t="shared" si="0"/>
        <v>0.54545454545454541</v>
      </c>
      <c r="P9" s="23">
        <v>0</v>
      </c>
      <c r="R9" s="44">
        <v>0</v>
      </c>
      <c r="S9" s="44">
        <v>3.5</v>
      </c>
      <c r="T9" s="64">
        <f t="shared" si="1"/>
        <v>0</v>
      </c>
      <c r="U9" s="23">
        <v>1</v>
      </c>
      <c r="W9" s="18" t="s">
        <v>4</v>
      </c>
      <c r="X9" s="23">
        <v>0</v>
      </c>
      <c r="Z9" s="50">
        <v>0</v>
      </c>
      <c r="AA9" s="50">
        <v>577222.09817418153</v>
      </c>
      <c r="AB9" s="63">
        <f t="shared" si="2"/>
        <v>0</v>
      </c>
      <c r="AC9" s="23">
        <v>-1</v>
      </c>
      <c r="AE9" s="66"/>
      <c r="AF9" s="66"/>
      <c r="AH9" s="42">
        <v>228</v>
      </c>
      <c r="AI9" s="23">
        <v>3</v>
      </c>
      <c r="AK9" s="42">
        <v>1291</v>
      </c>
      <c r="AL9" s="42">
        <v>16873</v>
      </c>
      <c r="AM9" s="22">
        <f t="shared" si="3"/>
        <v>7.6512771884075154E-2</v>
      </c>
      <c r="AN9" s="23">
        <v>3</v>
      </c>
      <c r="AP9" s="53">
        <v>3.5290796160361459E-2</v>
      </c>
      <c r="AQ9" s="55">
        <v>0</v>
      </c>
      <c r="AS9" s="57"/>
      <c r="AT9" s="28">
        <v>0</v>
      </c>
      <c r="AV9" s="71">
        <f t="shared" si="4"/>
        <v>12</v>
      </c>
    </row>
    <row r="10" spans="1:52" s="19" customFormat="1" x14ac:dyDescent="0.25">
      <c r="A10" s="77">
        <v>206</v>
      </c>
      <c r="B10" s="78" t="s">
        <v>70</v>
      </c>
      <c r="C10" s="79" t="s">
        <v>57</v>
      </c>
      <c r="D10" s="27" t="s">
        <v>67</v>
      </c>
      <c r="E10" s="15" t="s">
        <v>50</v>
      </c>
      <c r="G10" s="64">
        <v>1</v>
      </c>
      <c r="H10" s="23">
        <v>3</v>
      </c>
      <c r="J10" s="24" t="s">
        <v>58</v>
      </c>
      <c r="K10" s="23">
        <v>3</v>
      </c>
      <c r="M10" s="74">
        <v>10</v>
      </c>
      <c r="N10" s="74">
        <v>6</v>
      </c>
      <c r="O10" s="75">
        <f t="shared" si="0"/>
        <v>1.6666666666666667</v>
      </c>
      <c r="P10" s="76"/>
      <c r="R10" s="45">
        <v>7</v>
      </c>
      <c r="S10" s="45">
        <v>32</v>
      </c>
      <c r="T10" s="64">
        <f t="shared" si="1"/>
        <v>0.21875</v>
      </c>
      <c r="U10" s="23">
        <v>1</v>
      </c>
      <c r="W10" s="18" t="s">
        <v>58</v>
      </c>
      <c r="X10" s="23">
        <v>1</v>
      </c>
      <c r="Z10" s="49">
        <v>0</v>
      </c>
      <c r="AA10" s="49">
        <v>716476.88900000288</v>
      </c>
      <c r="AB10" s="62">
        <f t="shared" si="2"/>
        <v>0</v>
      </c>
      <c r="AC10" s="23">
        <v>-1</v>
      </c>
      <c r="AE10" s="66"/>
      <c r="AF10" s="66"/>
      <c r="AH10" s="42">
        <v>269</v>
      </c>
      <c r="AI10" s="23">
        <v>3</v>
      </c>
      <c r="AK10" s="42">
        <v>4983</v>
      </c>
      <c r="AL10" s="42">
        <v>20693</v>
      </c>
      <c r="AM10" s="22">
        <f t="shared" si="3"/>
        <v>0.24080606968540086</v>
      </c>
      <c r="AN10" s="23">
        <v>1</v>
      </c>
      <c r="AP10" s="53">
        <v>1.552795031055898E-2</v>
      </c>
      <c r="AQ10" s="55">
        <v>0</v>
      </c>
      <c r="AS10" s="57"/>
      <c r="AT10" s="28">
        <v>0</v>
      </c>
      <c r="AV10" s="71">
        <f t="shared" si="4"/>
        <v>11</v>
      </c>
    </row>
    <row r="11" spans="1:52" s="19" customFormat="1" x14ac:dyDescent="0.25">
      <c r="A11" s="4">
        <v>206</v>
      </c>
      <c r="B11" s="15">
        <v>770100</v>
      </c>
      <c r="C11" s="20" t="s">
        <v>65</v>
      </c>
      <c r="D11" s="27" t="s">
        <v>67</v>
      </c>
      <c r="E11" s="15" t="s">
        <v>50</v>
      </c>
      <c r="G11" s="25">
        <v>1</v>
      </c>
      <c r="H11" s="23">
        <v>3</v>
      </c>
      <c r="J11" s="24" t="s">
        <v>3</v>
      </c>
      <c r="K11" s="23">
        <v>3</v>
      </c>
      <c r="M11" s="45">
        <v>2</v>
      </c>
      <c r="N11" s="45">
        <v>11</v>
      </c>
      <c r="O11" s="64">
        <f t="shared" si="0"/>
        <v>0.18181818181818182</v>
      </c>
      <c r="P11" s="23"/>
      <c r="R11" s="45">
        <v>0</v>
      </c>
      <c r="S11" s="45">
        <v>2</v>
      </c>
      <c r="T11" s="64">
        <f t="shared" si="1"/>
        <v>0</v>
      </c>
      <c r="U11" s="23">
        <v>0</v>
      </c>
      <c r="W11" s="18" t="s">
        <v>3</v>
      </c>
      <c r="X11" s="23">
        <v>1</v>
      </c>
      <c r="Z11" s="49">
        <v>35154.527433901414</v>
      </c>
      <c r="AA11" s="49">
        <v>255912.47956608408</v>
      </c>
      <c r="AB11" s="62">
        <f t="shared" si="2"/>
        <v>0.13736933616331706</v>
      </c>
      <c r="AC11" s="23">
        <v>3</v>
      </c>
      <c r="AE11" s="67"/>
      <c r="AF11" s="67"/>
      <c r="AG11" s="86"/>
      <c r="AH11" s="42">
        <v>173</v>
      </c>
      <c r="AI11" s="23">
        <v>1</v>
      </c>
      <c r="AJ11" s="86"/>
      <c r="AK11" s="42">
        <v>7898</v>
      </c>
      <c r="AL11" s="42">
        <v>8795</v>
      </c>
      <c r="AM11" s="22">
        <f t="shared" si="3"/>
        <v>0.89801023308698125</v>
      </c>
      <c r="AN11" s="28">
        <v>0</v>
      </c>
      <c r="AO11" s="86"/>
      <c r="AP11" s="53">
        <v>9.5990965556180807E-3</v>
      </c>
      <c r="AQ11" s="55">
        <v>0</v>
      </c>
      <c r="AS11" s="57"/>
      <c r="AT11" s="28">
        <v>0</v>
      </c>
      <c r="AV11" s="71">
        <f t="shared" si="4"/>
        <v>11</v>
      </c>
    </row>
    <row r="12" spans="1:52" s="19" customFormat="1" x14ac:dyDescent="0.25">
      <c r="A12" s="4">
        <v>206</v>
      </c>
      <c r="B12" s="16" t="s">
        <v>59</v>
      </c>
      <c r="C12" s="18" t="s">
        <v>60</v>
      </c>
      <c r="D12" s="27" t="s">
        <v>67</v>
      </c>
      <c r="E12" s="15" t="s">
        <v>50</v>
      </c>
      <c r="G12" s="22">
        <v>1</v>
      </c>
      <c r="H12" s="23">
        <v>3</v>
      </c>
      <c r="J12" s="24" t="s">
        <v>3</v>
      </c>
      <c r="K12" s="23">
        <v>3</v>
      </c>
      <c r="M12" s="45">
        <v>3</v>
      </c>
      <c r="N12" s="45">
        <v>6</v>
      </c>
      <c r="O12" s="22">
        <f t="shared" si="0"/>
        <v>0.5</v>
      </c>
      <c r="P12" s="23">
        <v>0</v>
      </c>
      <c r="R12" s="45">
        <v>2</v>
      </c>
      <c r="S12" s="45">
        <v>3</v>
      </c>
      <c r="T12" s="22">
        <f t="shared" si="1"/>
        <v>0.66666666666666663</v>
      </c>
      <c r="U12" s="23">
        <v>2</v>
      </c>
      <c r="W12" s="18" t="s">
        <v>4</v>
      </c>
      <c r="X12" s="23">
        <v>0</v>
      </c>
      <c r="Z12" s="49">
        <v>0</v>
      </c>
      <c r="AA12" s="49">
        <v>386719.18664554745</v>
      </c>
      <c r="AB12" s="62">
        <f t="shared" si="2"/>
        <v>0</v>
      </c>
      <c r="AC12" s="23">
        <v>-1</v>
      </c>
      <c r="AE12" s="66"/>
      <c r="AF12" s="66"/>
      <c r="AH12" s="42">
        <v>251</v>
      </c>
      <c r="AI12" s="23">
        <v>3</v>
      </c>
      <c r="AK12" s="42">
        <v>4803</v>
      </c>
      <c r="AL12" s="42">
        <v>12251</v>
      </c>
      <c r="AM12" s="22">
        <f t="shared" si="3"/>
        <v>0.3920496286017468</v>
      </c>
      <c r="AN12" s="28">
        <v>0</v>
      </c>
      <c r="AP12" s="53">
        <v>2.5409373235458776E-3</v>
      </c>
      <c r="AQ12" s="55">
        <v>0</v>
      </c>
      <c r="AS12" s="57"/>
      <c r="AT12" s="28">
        <v>0</v>
      </c>
      <c r="AV12" s="71">
        <f t="shared" si="4"/>
        <v>10</v>
      </c>
    </row>
    <row r="13" spans="1:52" s="19" customFormat="1" x14ac:dyDescent="0.25">
      <c r="A13" s="4">
        <v>206</v>
      </c>
      <c r="B13" s="26" t="s">
        <v>69</v>
      </c>
      <c r="C13" s="20" t="s">
        <v>61</v>
      </c>
      <c r="D13" s="27" t="s">
        <v>67</v>
      </c>
      <c r="E13" s="15" t="s">
        <v>50</v>
      </c>
      <c r="G13" s="25">
        <v>1</v>
      </c>
      <c r="H13" s="23">
        <v>3</v>
      </c>
      <c r="J13" s="24" t="s">
        <v>3</v>
      </c>
      <c r="K13" s="23">
        <v>3</v>
      </c>
      <c r="M13" s="45">
        <v>3.1</v>
      </c>
      <c r="N13" s="45">
        <v>4.67</v>
      </c>
      <c r="O13" s="22">
        <f t="shared" si="0"/>
        <v>0.6638115631691649</v>
      </c>
      <c r="P13" s="23">
        <v>0</v>
      </c>
      <c r="R13" s="45">
        <v>1.65</v>
      </c>
      <c r="S13" s="45">
        <v>3.1</v>
      </c>
      <c r="T13" s="22">
        <f t="shared" si="1"/>
        <v>0.532258064516129</v>
      </c>
      <c r="U13" s="23">
        <v>2</v>
      </c>
      <c r="W13" s="18" t="s">
        <v>4</v>
      </c>
      <c r="X13" s="23">
        <v>0</v>
      </c>
      <c r="Z13" s="49">
        <v>0</v>
      </c>
      <c r="AA13" s="49">
        <v>312546.4169999843</v>
      </c>
      <c r="AB13" s="47">
        <f t="shared" si="2"/>
        <v>0</v>
      </c>
      <c r="AC13" s="23">
        <v>-1</v>
      </c>
      <c r="AE13" s="66"/>
      <c r="AF13" s="66"/>
      <c r="AH13" s="42">
        <v>200</v>
      </c>
      <c r="AI13" s="23">
        <v>3</v>
      </c>
      <c r="AK13" s="42">
        <v>5422</v>
      </c>
      <c r="AL13" s="42">
        <v>8076</v>
      </c>
      <c r="AM13" s="22">
        <f t="shared" si="3"/>
        <v>0.67137196631996032</v>
      </c>
      <c r="AN13" s="28">
        <v>0</v>
      </c>
      <c r="AP13" s="53">
        <v>5.9288537549406772E-3</v>
      </c>
      <c r="AQ13" s="55">
        <v>0</v>
      </c>
      <c r="AS13" s="57"/>
      <c r="AT13" s="28">
        <v>0</v>
      </c>
      <c r="AV13" s="71">
        <f t="shared" si="4"/>
        <v>10</v>
      </c>
    </row>
    <row r="14" spans="1:52" s="19" customFormat="1" x14ac:dyDescent="0.25">
      <c r="A14" s="4">
        <v>206</v>
      </c>
      <c r="B14" s="16" t="s">
        <v>71</v>
      </c>
      <c r="C14" s="18" t="s">
        <v>56</v>
      </c>
      <c r="D14" s="27" t="s">
        <v>67</v>
      </c>
      <c r="E14" s="15" t="s">
        <v>50</v>
      </c>
      <c r="G14" s="22">
        <v>0.5</v>
      </c>
      <c r="H14" s="23">
        <v>3</v>
      </c>
      <c r="J14" s="24" t="s">
        <v>3</v>
      </c>
      <c r="K14" s="23">
        <v>3</v>
      </c>
      <c r="M14" s="45">
        <v>3.15</v>
      </c>
      <c r="N14" s="45">
        <v>4.59</v>
      </c>
      <c r="O14" s="22">
        <f t="shared" si="0"/>
        <v>0.68627450980392157</v>
      </c>
      <c r="P14" s="23">
        <v>0</v>
      </c>
      <c r="R14" s="45">
        <v>1.05</v>
      </c>
      <c r="S14" s="45">
        <v>3.15</v>
      </c>
      <c r="T14" s="22">
        <f t="shared" si="1"/>
        <v>0.33333333333333337</v>
      </c>
      <c r="U14" s="23">
        <v>1</v>
      </c>
      <c r="W14" s="18" t="s">
        <v>4</v>
      </c>
      <c r="X14" s="23">
        <v>0</v>
      </c>
      <c r="Z14" s="49">
        <v>0</v>
      </c>
      <c r="AA14" s="49">
        <v>411063.90373235347</v>
      </c>
      <c r="AB14" s="47">
        <f t="shared" si="2"/>
        <v>0</v>
      </c>
      <c r="AC14" s="23">
        <v>-1</v>
      </c>
      <c r="AE14" s="66"/>
      <c r="AF14" s="66"/>
      <c r="AH14" s="42">
        <v>218</v>
      </c>
      <c r="AI14" s="23">
        <v>3</v>
      </c>
      <c r="AK14" s="42">
        <v>5604</v>
      </c>
      <c r="AL14" s="42">
        <v>11489</v>
      </c>
      <c r="AM14" s="22">
        <f t="shared" si="3"/>
        <v>0.48777091130646705</v>
      </c>
      <c r="AN14" s="28">
        <v>0</v>
      </c>
      <c r="AP14" s="53">
        <v>2.1174477696216831E-2</v>
      </c>
      <c r="AQ14" s="55">
        <v>0</v>
      </c>
      <c r="AS14" s="57"/>
      <c r="AT14" s="28">
        <v>0</v>
      </c>
      <c r="AV14" s="71">
        <f t="shared" si="4"/>
        <v>9</v>
      </c>
    </row>
    <row r="15" spans="1:52" s="19" customFormat="1" x14ac:dyDescent="0.25">
      <c r="A15" s="4">
        <v>206</v>
      </c>
      <c r="B15" s="15">
        <v>710300</v>
      </c>
      <c r="C15" s="18" t="s">
        <v>64</v>
      </c>
      <c r="D15" s="27" t="s">
        <v>67</v>
      </c>
      <c r="E15" s="15" t="s">
        <v>50</v>
      </c>
      <c r="G15" s="25">
        <v>1</v>
      </c>
      <c r="H15" s="23">
        <v>3</v>
      </c>
      <c r="J15" s="24" t="s">
        <v>3</v>
      </c>
      <c r="K15" s="23">
        <v>3</v>
      </c>
      <c r="M15" s="45">
        <v>6</v>
      </c>
      <c r="N15" s="45">
        <v>9</v>
      </c>
      <c r="O15" s="64">
        <f t="shared" si="0"/>
        <v>0.66666666666666663</v>
      </c>
      <c r="P15" s="23">
        <v>0</v>
      </c>
      <c r="R15" s="45">
        <v>3</v>
      </c>
      <c r="S15" s="45">
        <v>6</v>
      </c>
      <c r="T15" s="64">
        <f t="shared" si="1"/>
        <v>0.5</v>
      </c>
      <c r="U15" s="23">
        <v>1</v>
      </c>
      <c r="W15" s="18" t="s">
        <v>4</v>
      </c>
      <c r="X15" s="23">
        <v>0</v>
      </c>
      <c r="Z15" s="50">
        <v>0</v>
      </c>
      <c r="AA15" s="50">
        <v>348850.20300000743</v>
      </c>
      <c r="AB15" s="63">
        <f t="shared" si="2"/>
        <v>0</v>
      </c>
      <c r="AC15" s="23">
        <v>-1</v>
      </c>
      <c r="AE15" s="66"/>
      <c r="AF15" s="66"/>
      <c r="AH15" s="42">
        <v>207</v>
      </c>
      <c r="AI15" s="23">
        <v>3</v>
      </c>
      <c r="AK15" s="42">
        <v>8132</v>
      </c>
      <c r="AL15" s="42">
        <v>10115</v>
      </c>
      <c r="AM15" s="22">
        <f t="shared" si="3"/>
        <v>0.80395452298566483</v>
      </c>
      <c r="AN15" s="28">
        <v>0</v>
      </c>
      <c r="AP15" s="53">
        <v>2.6821005081874461E-2</v>
      </c>
      <c r="AQ15" s="55">
        <v>0</v>
      </c>
      <c r="AS15" s="57"/>
      <c r="AT15" s="28">
        <v>0</v>
      </c>
      <c r="AV15" s="71">
        <f t="shared" si="4"/>
        <v>9</v>
      </c>
    </row>
    <row r="16" spans="1:52" s="19" customFormat="1" x14ac:dyDescent="0.25">
      <c r="A16" s="4">
        <v>206</v>
      </c>
      <c r="B16" s="15">
        <v>770200</v>
      </c>
      <c r="C16" s="18" t="s">
        <v>66</v>
      </c>
      <c r="D16" s="27" t="s">
        <v>67</v>
      </c>
      <c r="E16" s="15" t="s">
        <v>50</v>
      </c>
      <c r="G16" s="91">
        <v>0</v>
      </c>
      <c r="H16" s="92">
        <v>-1</v>
      </c>
      <c r="J16" s="93" t="s">
        <v>3</v>
      </c>
      <c r="K16" s="92">
        <v>3</v>
      </c>
      <c r="M16" s="46">
        <v>1</v>
      </c>
      <c r="N16" s="46">
        <v>3</v>
      </c>
      <c r="O16" s="94">
        <f t="shared" si="0"/>
        <v>0.33333333333333331</v>
      </c>
      <c r="P16" s="92">
        <v>0</v>
      </c>
      <c r="R16" s="46">
        <v>1</v>
      </c>
      <c r="S16" s="46">
        <v>1</v>
      </c>
      <c r="T16" s="94">
        <f t="shared" si="1"/>
        <v>1</v>
      </c>
      <c r="U16" s="92">
        <v>2</v>
      </c>
      <c r="W16" s="18" t="s">
        <v>4</v>
      </c>
      <c r="X16" s="23">
        <v>0</v>
      </c>
      <c r="Z16" s="49">
        <v>0</v>
      </c>
      <c r="AA16" s="49">
        <v>146504.61499999795</v>
      </c>
      <c r="AB16" s="47">
        <f t="shared" si="2"/>
        <v>0</v>
      </c>
      <c r="AC16" s="23">
        <v>-1</v>
      </c>
      <c r="AE16" s="66"/>
      <c r="AF16" s="66"/>
      <c r="AH16" s="42">
        <v>176</v>
      </c>
      <c r="AI16" s="23">
        <v>1</v>
      </c>
      <c r="AK16" s="42">
        <v>221</v>
      </c>
      <c r="AL16" s="42">
        <v>4468</v>
      </c>
      <c r="AM16" s="22">
        <f t="shared" si="3"/>
        <v>4.9462846911369741E-2</v>
      </c>
      <c r="AN16" s="23">
        <v>3</v>
      </c>
      <c r="AP16" s="53">
        <v>-2.8514963297572082E-2</v>
      </c>
      <c r="AQ16" s="55">
        <v>1</v>
      </c>
      <c r="AS16" s="57"/>
      <c r="AT16" s="28">
        <v>0</v>
      </c>
      <c r="AV16" s="71">
        <f t="shared" si="4"/>
        <v>8</v>
      </c>
    </row>
    <row r="17" spans="1:52" x14ac:dyDescent="0.25">
      <c r="A17" s="4">
        <v>206</v>
      </c>
      <c r="B17" s="16" t="s">
        <v>74</v>
      </c>
      <c r="C17" s="4" t="s">
        <v>51</v>
      </c>
      <c r="D17" s="27" t="s">
        <v>67</v>
      </c>
      <c r="E17" s="15" t="s">
        <v>50</v>
      </c>
      <c r="G17" s="38">
        <v>0.5</v>
      </c>
      <c r="H17" s="68">
        <v>2</v>
      </c>
      <c r="J17" s="35" t="s">
        <v>3</v>
      </c>
      <c r="K17" s="68">
        <v>3</v>
      </c>
      <c r="M17" s="4">
        <v>2.15</v>
      </c>
      <c r="N17" s="4">
        <v>5.22</v>
      </c>
      <c r="O17" s="58">
        <f t="shared" si="0"/>
        <v>0.4118773946360153</v>
      </c>
      <c r="P17" s="82">
        <v>0</v>
      </c>
      <c r="R17" s="4">
        <v>0</v>
      </c>
      <c r="S17" s="4">
        <v>2.15</v>
      </c>
      <c r="T17" s="58">
        <f t="shared" si="1"/>
        <v>0</v>
      </c>
      <c r="U17" s="33">
        <v>0</v>
      </c>
      <c r="W17" s="15" t="s">
        <v>4</v>
      </c>
      <c r="X17" s="21">
        <v>0</v>
      </c>
      <c r="Z17" s="48">
        <v>4661.558999994304</v>
      </c>
      <c r="AA17" s="48">
        <v>244417.39699999514</v>
      </c>
      <c r="AB17" s="61">
        <f t="shared" si="2"/>
        <v>1.907212439544308E-2</v>
      </c>
      <c r="AC17" s="28">
        <v>0</v>
      </c>
      <c r="AE17" s="65"/>
      <c r="AF17" s="65"/>
      <c r="AH17" s="41">
        <v>178</v>
      </c>
      <c r="AI17" s="28">
        <v>1</v>
      </c>
      <c r="AK17" s="41">
        <v>5629</v>
      </c>
      <c r="AL17" s="41">
        <v>8457</v>
      </c>
      <c r="AM17" s="11">
        <f t="shared" si="3"/>
        <v>0.66560245950100505</v>
      </c>
      <c r="AN17" s="28">
        <v>0</v>
      </c>
      <c r="AP17" s="52">
        <v>-8.2721626199887099E-2</v>
      </c>
      <c r="AQ17" s="54">
        <v>2</v>
      </c>
      <c r="AS17" s="30" t="s">
        <v>83</v>
      </c>
      <c r="AT17" s="28">
        <v>-1</v>
      </c>
      <c r="AV17" s="71">
        <f t="shared" si="4"/>
        <v>7</v>
      </c>
      <c r="AW17" s="19"/>
      <c r="AX17" s="19"/>
      <c r="AY17" s="19"/>
      <c r="AZ17" s="19"/>
    </row>
    <row r="18" spans="1:52" x14ac:dyDescent="0.25">
      <c r="A18" s="4">
        <v>206</v>
      </c>
      <c r="B18" s="4" t="s">
        <v>79</v>
      </c>
      <c r="C18" s="4" t="s">
        <v>80</v>
      </c>
      <c r="D18" s="27" t="s">
        <v>67</v>
      </c>
      <c r="E18" s="15" t="s">
        <v>50</v>
      </c>
      <c r="G18" s="13">
        <v>0</v>
      </c>
      <c r="H18" s="28">
        <v>0</v>
      </c>
      <c r="J18" s="10" t="s">
        <v>3</v>
      </c>
      <c r="K18" s="28">
        <v>3</v>
      </c>
      <c r="M18" s="4">
        <v>3</v>
      </c>
      <c r="N18" s="4">
        <v>4</v>
      </c>
      <c r="O18" s="43">
        <f>(M18/N18)</f>
        <v>0.75</v>
      </c>
      <c r="P18" s="83">
        <v>0</v>
      </c>
      <c r="R18" s="4">
        <v>1</v>
      </c>
      <c r="S18" s="4">
        <v>3</v>
      </c>
      <c r="T18" s="43">
        <f t="shared" si="1"/>
        <v>0.33333333333333331</v>
      </c>
      <c r="U18" s="21">
        <v>1</v>
      </c>
      <c r="W18" s="18" t="s">
        <v>4</v>
      </c>
      <c r="X18" s="23">
        <v>0</v>
      </c>
      <c r="Z18" s="48">
        <v>0</v>
      </c>
      <c r="AA18" s="48">
        <v>152219.98680024777</v>
      </c>
      <c r="AB18" s="61">
        <f t="shared" si="2"/>
        <v>0</v>
      </c>
      <c r="AC18" s="28">
        <v>-1</v>
      </c>
      <c r="AE18" s="65"/>
      <c r="AF18" s="65"/>
      <c r="AH18" s="41">
        <v>126</v>
      </c>
      <c r="AI18" s="21">
        <v>0</v>
      </c>
      <c r="AK18" s="41">
        <v>2975</v>
      </c>
      <c r="AL18" s="41">
        <v>4446</v>
      </c>
      <c r="AM18" s="43">
        <f t="shared" si="3"/>
        <v>0.66914080071974813</v>
      </c>
      <c r="AN18" s="28">
        <v>0</v>
      </c>
      <c r="AP18" s="52">
        <v>1.1293054771315703E-2</v>
      </c>
      <c r="AQ18" s="54">
        <v>0</v>
      </c>
      <c r="AS18" s="30"/>
      <c r="AT18" s="28">
        <v>0</v>
      </c>
      <c r="AV18" s="71">
        <f t="shared" si="4"/>
        <v>3</v>
      </c>
    </row>
    <row r="19" spans="1:52" x14ac:dyDescent="0.25">
      <c r="A19" s="77">
        <v>206</v>
      </c>
      <c r="B19" s="77" t="s">
        <v>75</v>
      </c>
      <c r="C19" s="77" t="s">
        <v>76</v>
      </c>
      <c r="D19" s="27" t="s">
        <v>67</v>
      </c>
      <c r="E19" s="15" t="s">
        <v>50</v>
      </c>
      <c r="G19" s="77"/>
      <c r="H19" s="77"/>
      <c r="J19" s="77"/>
      <c r="K19" s="77"/>
      <c r="M19" s="87"/>
      <c r="N19" s="87"/>
      <c r="O19" s="77"/>
      <c r="P19" s="77"/>
      <c r="R19" s="87"/>
      <c r="S19" s="87"/>
      <c r="T19" s="77"/>
      <c r="U19" s="77"/>
      <c r="W19" s="77"/>
      <c r="X19" s="77"/>
      <c r="Z19" s="48">
        <v>0</v>
      </c>
      <c r="AA19" s="48">
        <v>333432.47437568696</v>
      </c>
      <c r="AB19" s="61">
        <f t="shared" si="2"/>
        <v>0</v>
      </c>
      <c r="AC19" s="28">
        <v>-1</v>
      </c>
      <c r="AE19" s="65"/>
      <c r="AF19" s="65"/>
      <c r="AH19" s="41">
        <v>187</v>
      </c>
      <c r="AI19" s="21"/>
      <c r="AK19" s="30">
        <v>265</v>
      </c>
      <c r="AL19" s="41">
        <v>11432</v>
      </c>
      <c r="AM19" s="43">
        <f t="shared" si="3"/>
        <v>2.3180545836249126E-2</v>
      </c>
      <c r="AN19" s="28">
        <v>3</v>
      </c>
      <c r="AP19" s="52">
        <v>-8.0180688876341111E-2</v>
      </c>
      <c r="AQ19" s="54">
        <v>2</v>
      </c>
      <c r="AS19" s="30"/>
      <c r="AT19" s="28">
        <v>-1</v>
      </c>
      <c r="AV19" s="70">
        <f t="shared" si="4"/>
        <v>3</v>
      </c>
    </row>
    <row r="20" spans="1:52" x14ac:dyDescent="0.25">
      <c r="A20" s="4">
        <v>206</v>
      </c>
      <c r="B20" s="16" t="s">
        <v>72</v>
      </c>
      <c r="C20" s="4" t="s">
        <v>55</v>
      </c>
      <c r="D20" s="27" t="s">
        <v>67</v>
      </c>
      <c r="E20" s="15" t="s">
        <v>50</v>
      </c>
      <c r="G20" s="13">
        <v>0</v>
      </c>
      <c r="H20" s="28">
        <v>-1</v>
      </c>
      <c r="J20" s="10" t="s">
        <v>4</v>
      </c>
      <c r="K20" s="28">
        <v>-1</v>
      </c>
      <c r="M20" s="44">
        <v>2</v>
      </c>
      <c r="N20" s="44">
        <v>5</v>
      </c>
      <c r="O20" s="43">
        <f>M20/N20</f>
        <v>0.4</v>
      </c>
      <c r="P20" s="83">
        <v>0</v>
      </c>
      <c r="R20" s="44">
        <v>0</v>
      </c>
      <c r="S20" s="44">
        <v>2</v>
      </c>
      <c r="T20" s="43">
        <f>R20/S20</f>
        <v>0</v>
      </c>
      <c r="U20" s="21">
        <v>0</v>
      </c>
      <c r="W20" s="15" t="s">
        <v>4</v>
      </c>
      <c r="X20" s="21">
        <v>0</v>
      </c>
      <c r="Z20" s="48">
        <v>1050.3870000004245</v>
      </c>
      <c r="AA20" s="48">
        <v>151168.11999999842</v>
      </c>
      <c r="AB20" s="61">
        <f t="shared" si="2"/>
        <v>6.948469029054773E-3</v>
      </c>
      <c r="AC20" s="28">
        <v>0</v>
      </c>
      <c r="AE20" s="65"/>
      <c r="AF20" s="65"/>
      <c r="AH20" s="41">
        <v>198</v>
      </c>
      <c r="AI20" s="28">
        <v>2</v>
      </c>
      <c r="AK20" s="41">
        <v>4657</v>
      </c>
      <c r="AL20" s="41">
        <v>4660</v>
      </c>
      <c r="AM20" s="11">
        <f t="shared" si="3"/>
        <v>0.99935622317596562</v>
      </c>
      <c r="AN20" s="28">
        <v>0</v>
      </c>
      <c r="AP20" s="52">
        <v>5.0818746470919773E-3</v>
      </c>
      <c r="AQ20" s="54">
        <v>0</v>
      </c>
      <c r="AS20" s="30"/>
      <c r="AT20" s="28">
        <v>0</v>
      </c>
      <c r="AV20" s="71">
        <f t="shared" si="4"/>
        <v>0</v>
      </c>
    </row>
  </sheetData>
  <sortState ref="A3:AZ20">
    <sortCondition descending="1" ref="AV3:AV20"/>
  </sortState>
  <dataConsolidate/>
  <mergeCells count="12">
    <mergeCell ref="AH1:AI1"/>
    <mergeCell ref="AK1:AN1"/>
    <mergeCell ref="AP1:AQ1"/>
    <mergeCell ref="AS1:AT1"/>
    <mergeCell ref="A1:E1"/>
    <mergeCell ref="J1:K1"/>
    <mergeCell ref="M1:P1"/>
    <mergeCell ref="R1:U1"/>
    <mergeCell ref="W1:X1"/>
    <mergeCell ref="Z1:AC1"/>
    <mergeCell ref="AE1:AF1"/>
    <mergeCell ref="G1:H1"/>
  </mergeCells>
  <dataValidations count="11">
    <dataValidation type="list" allowBlank="1" showInputMessage="1" showErrorMessage="1" sqref="H15:H16 H3:H13 AC4:AC20 AI4:AI20 AF4:AF20">
      <formula1>"3,2,1,0,-1"</formula1>
    </dataValidation>
    <dataValidation type="list" allowBlank="1" showInputMessage="1" showErrorMessage="1" sqref="U3:U15 U17:U20">
      <formula1>"2,1,0"</formula1>
    </dataValidation>
    <dataValidation type="list" allowBlank="1" showInputMessage="1" showErrorMessage="1" sqref="P3:P15 P17:P20">
      <formula1>"2,0"</formula1>
    </dataValidation>
    <dataValidation type="list" allowBlank="1" showInputMessage="1" showErrorMessage="1" sqref="K3:K15 H17:H20 K18:K20">
      <formula1>"3,-1"</formula1>
    </dataValidation>
    <dataValidation type="list" allowBlank="1" showInputMessage="1" showErrorMessage="1" sqref="AC3 AN4:AN20 AQ4:AQ20">
      <formula1>"3,2,1,0"</formula1>
    </dataValidation>
    <dataValidation type="list" allowBlank="1" showErrorMessage="1" sqref="U16">
      <formula1>"2,1,0"</formula1>
    </dataValidation>
    <dataValidation type="list" allowBlank="1" showErrorMessage="1" sqref="P16">
      <formula1>"2,0"</formula1>
    </dataValidation>
    <dataValidation type="list" allowBlank="1" showErrorMessage="1" sqref="K16:K17">
      <formula1>"3,-1"</formula1>
    </dataValidation>
    <dataValidation type="list" allowBlank="1" showInputMessage="1" showErrorMessage="1" sqref="AT4:AT20">
      <formula1>"2,1,0,-1"</formula1>
    </dataValidation>
    <dataValidation type="list" allowBlank="1" showInputMessage="1" showErrorMessage="1" sqref="X3:X20">
      <formula1>"1,0"</formula1>
    </dataValidation>
    <dataValidation type="list" allowBlank="1" showInputMessage="1" showErrorMessage="1" sqref="H14">
      <formula1>"3,-1,0"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8" scale="46" orientation="landscape" r:id="rId1"/>
  <headerFooter>
    <oddHeader>&amp;C&amp;"-,Grassetto"&amp;72Indicatori All. B: tracciato di rilevazione anno 2023</oddHeader>
    <oddFooter>&amp;C&amp;"-,Grassetto"&amp;14pag. n.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Tracciato di rilevazione_2022</vt:lpstr>
      <vt:lpstr>Tracciato di rilevazione_2023</vt:lpstr>
      <vt:lpstr>'Tracciato di rilevazione_2022'!Area_stampa</vt:lpstr>
      <vt:lpstr>'Tracciato di rilevazione_2023'!Area_stampa</vt:lpstr>
      <vt:lpstr>'Tracciato di rilevazione_2022'!Titoli_stampa</vt:lpstr>
      <vt:lpstr>'Tracciato di rilevazione_2023'!Titoli_stampa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CORCIONE</dc:creator>
  <cp:lastModifiedBy>Aisic</cp:lastModifiedBy>
  <cp:lastPrinted>2024-06-27T11:59:08Z</cp:lastPrinted>
  <dcterms:created xsi:type="dcterms:W3CDTF">2023-02-08T12:31:04Z</dcterms:created>
  <dcterms:modified xsi:type="dcterms:W3CDTF">2024-06-27T12:07:38Z</dcterms:modified>
</cp:coreProperties>
</file>